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285" windowWidth="15120" windowHeight="7830" activeTab="1"/>
  </bookViews>
  <sheets>
    <sheet name="КУ,ОМС" sheetId="4" r:id="rId1"/>
    <sheet name="АУ" sheetId="6" r:id="rId2"/>
  </sheets>
  <calcPr calcId="144525"/>
</workbook>
</file>

<file path=xl/calcChain.xml><?xml version="1.0" encoding="utf-8"?>
<calcChain xmlns="http://schemas.openxmlformats.org/spreadsheetml/2006/main">
  <c r="K15" i="6" l="1"/>
  <c r="K16" i="6"/>
  <c r="K17" i="6"/>
  <c r="K9" i="6"/>
  <c r="D15" i="4" l="1"/>
  <c r="F12" i="6" l="1"/>
  <c r="G11" i="6"/>
  <c r="G10" i="6"/>
  <c r="K10" i="6" l="1"/>
  <c r="K12" i="6"/>
  <c r="K11" i="6"/>
  <c r="I13" i="6"/>
  <c r="H13" i="6"/>
  <c r="G13" i="6"/>
  <c r="J14" i="6"/>
  <c r="I14" i="6"/>
  <c r="H14" i="6"/>
  <c r="G14" i="6"/>
  <c r="F14" i="6"/>
  <c r="E14" i="6"/>
  <c r="K14" i="6" l="1"/>
  <c r="K13" i="6"/>
  <c r="G14" i="4"/>
  <c r="D8" i="4" l="1"/>
  <c r="D11" i="6" l="1"/>
  <c r="D16" i="6" l="1"/>
  <c r="D15" i="6"/>
  <c r="D12" i="6" l="1"/>
  <c r="G18" i="6" l="1"/>
  <c r="E18" i="6"/>
  <c r="J18" i="6"/>
  <c r="I18" i="6" l="1"/>
  <c r="H18" i="6"/>
  <c r="G16" i="4"/>
  <c r="F16" i="4"/>
  <c r="D16" i="4"/>
  <c r="C14" i="4"/>
  <c r="E16" i="4" l="1"/>
  <c r="C15" i="4"/>
  <c r="C13" i="4"/>
  <c r="C12" i="4"/>
  <c r="C11" i="4"/>
  <c r="C10" i="4"/>
  <c r="C9" i="4"/>
  <c r="C8" i="4"/>
  <c r="C16" i="4" l="1"/>
  <c r="D10" i="6"/>
  <c r="D13" i="6"/>
  <c r="D9" i="6"/>
  <c r="D17" i="6"/>
  <c r="D14" i="6" l="1"/>
  <c r="F18" i="6" l="1"/>
  <c r="K18" i="6" s="1"/>
  <c r="D18" i="6" l="1"/>
</calcChain>
</file>

<file path=xl/sharedStrings.xml><?xml version="1.0" encoding="utf-8"?>
<sst xmlns="http://schemas.openxmlformats.org/spreadsheetml/2006/main" count="55" uniqueCount="51">
  <si>
    <t>Наименование учреждений</t>
  </si>
  <si>
    <t>Финансовое обеспечение деятельности казенного учреждения и органов местного самоуправления</t>
  </si>
  <si>
    <t>налог на имущество организаций</t>
  </si>
  <si>
    <t>МКУ "УМТО"</t>
  </si>
  <si>
    <t>МУ "УКС"</t>
  </si>
  <si>
    <t>МУ "ЦБЭО"</t>
  </si>
  <si>
    <t>КУМИ</t>
  </si>
  <si>
    <t>Итого</t>
  </si>
  <si>
    <t>Дума города Покачи</t>
  </si>
  <si>
    <t>Администрация города Покачи</t>
  </si>
  <si>
    <t>коммунальные расходы</t>
  </si>
  <si>
    <t>№ п/п</t>
  </si>
  <si>
    <t>№    п/п</t>
  </si>
  <si>
    <t>в том числе</t>
  </si>
  <si>
    <t>Сфера деятельности</t>
  </si>
  <si>
    <t xml:space="preserve"> Субсидия  на финансовое обеспечение муниципального задания на оказание муниципальных услуг (выполнение работ)</t>
  </si>
  <si>
    <t>Дошкольное образование</t>
  </si>
  <si>
    <t>Субвенции (субсидии) и иные межбюджетные средства</t>
  </si>
  <si>
    <t>Местный бюджет</t>
  </si>
  <si>
    <t>Общее образование</t>
  </si>
  <si>
    <t xml:space="preserve">Культура </t>
  </si>
  <si>
    <t>Дополнительное образование детей</t>
  </si>
  <si>
    <t>Периодическая печать и издательство</t>
  </si>
  <si>
    <t>ИТОГО</t>
  </si>
  <si>
    <t>Контрольно-счетная палата города Покачи</t>
  </si>
  <si>
    <t>МКУ "ЕДДС" города Покачи</t>
  </si>
  <si>
    <t>(рублей)</t>
  </si>
  <si>
    <t>3.1</t>
  </si>
  <si>
    <t>прочие расходы на осуществление финансово - хозяйственной деятельности учреждения</t>
  </si>
  <si>
    <t>прочие расходы на осуществление финансово-хозяйственной деятельности учреждения</t>
  </si>
  <si>
    <t>Физическая культура и спорт всего:
в том числе</t>
  </si>
  <si>
    <t>Массовый спорт</t>
  </si>
  <si>
    <t>5.1</t>
  </si>
  <si>
    <t>5.2</t>
  </si>
  <si>
    <t>Спорт высших достижений</t>
  </si>
  <si>
    <t xml:space="preserve">расходы на оплату труда и начисления на оплату труда </t>
  </si>
  <si>
    <t>Приложение 3
к пояснительной записке к проекту решения Думы города Покачи "О бюджете города Покачи на 2025 год и на плановый период 2026 и 2027 годов"</t>
  </si>
  <si>
    <t>Расходы на финансовое обеспечение деятельности казенных учреждений и органов местного самоуправления на 2025 год 
(за счет средств местного бюджета)</t>
  </si>
  <si>
    <t>Расходы на финансовое обеспечение выполнения муниципального задания автономными учреждениями города Покачи на 2025 год</t>
  </si>
  <si>
    <t>Приложение 4
к пояснительной записке к проекту решения Думы города Покачи "О бюджете города Покачи на 2025 год и на плановый период 2026 и 2027 годов"</t>
  </si>
  <si>
    <t xml:space="preserve">в том числе оплата труда работников, реализующих программы дополнительного образования </t>
  </si>
  <si>
    <t>из них:</t>
  </si>
  <si>
    <t>прочие расходы</t>
  </si>
  <si>
    <t xml:space="preserve">В графе 4 отражены расходы 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 </t>
  </si>
  <si>
    <t>В графе 4 отражены расходы за счет МБТ на развитие сети спортивных объектов шаговой доступности.
В графе 10 отражено софинансирование расходов на развитие сети спортивных объектов шаговой доступности.</t>
  </si>
  <si>
    <t xml:space="preserve">В графе 4 отражены расходы за счет МБТ на развитие материально – технической базы учреждений физической культуры и спорта.
В графе 10 отражено софинансирование расходов на развитие материально – технической базы учреждений физической культуры и спорта.
</t>
  </si>
  <si>
    <t xml:space="preserve">В графе 4 отражены расходы на:
1)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(1-4 классы) за счет МБТ;
2) социальную поддержку отдельных категорий обучающихся в муниципальных общеобразовательных организациях.
3)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образования.
В графе 10 отражены расходы на софинансирование расходов местного бюджета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(1-4 классы);
</t>
  </si>
  <si>
    <t>В графе 4 отражены расходы 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 в области образования</t>
  </si>
  <si>
    <t>примечание расшифровка гр.4, 10.</t>
  </si>
  <si>
    <t>В графе 4 отражены расходы за счет МБТ на модернизацию и развитие учреждений и организаций культуры.
В графе 10 отражены расходы на софинансирование расходов на модернизацию и развитие учреждений и организаций культуры.</t>
  </si>
  <si>
    <t>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</si>
</sst>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-;\-* #,##0.00_-;_-* &quot;-&quot;??_-;_-@_-"/>
    <numFmt numFmtId="166" formatCode="#,##0.00;[Red]#,##0.00"/>
    <numFmt numFmtId="167" formatCode="#,##0;[Red]#,##0"/>
    <numFmt numFmtId="168" formatCode="#,##0.00000&quot; &quot;[$руб.-419];[Red]&quot;-&quot;#,##0.00000&quot; &quot;[$руб.-419]"/>
    <numFmt numFmtId="169" formatCode="#,##0.00000;[Red]#,##0.00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0"/>
      <name val="Arial Cyr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452">
    <xf numFmtId="168" fontId="0" fillId="0" borderId="0"/>
    <xf numFmtId="164" fontId="1" fillId="0" borderId="0" applyFont="0" applyFill="0" applyBorder="0" applyAlignment="0" applyProtection="0"/>
    <xf numFmtId="168" fontId="1" fillId="0" borderId="0"/>
    <xf numFmtId="168" fontId="1" fillId="0" borderId="0"/>
    <xf numFmtId="168" fontId="1" fillId="0" borderId="0"/>
    <xf numFmtId="168" fontId="9" fillId="0" borderId="0"/>
    <xf numFmtId="168" fontId="1" fillId="0" borderId="0"/>
    <xf numFmtId="168" fontId="10" fillId="0" borderId="0"/>
    <xf numFmtId="168" fontId="10" fillId="0" borderId="0"/>
    <xf numFmtId="168" fontId="1" fillId="0" borderId="0"/>
    <xf numFmtId="168" fontId="9" fillId="0" borderId="0"/>
    <xf numFmtId="168" fontId="10" fillId="0" borderId="0"/>
    <xf numFmtId="168" fontId="10" fillId="0" borderId="0"/>
    <xf numFmtId="168" fontId="1" fillId="0" borderId="0"/>
    <xf numFmtId="168" fontId="9" fillId="0" borderId="0"/>
    <xf numFmtId="168" fontId="9" fillId="0" borderId="0"/>
    <xf numFmtId="168" fontId="1" fillId="0" borderId="0"/>
    <xf numFmtId="168" fontId="11" fillId="0" borderId="0" applyBorder="0" applyProtection="0"/>
    <xf numFmtId="168" fontId="1" fillId="0" borderId="0"/>
    <xf numFmtId="164" fontId="1" fillId="0" borderId="0" applyFont="0" applyFill="0" applyBorder="0" applyAlignment="0" applyProtection="0"/>
    <xf numFmtId="168" fontId="1" fillId="0" borderId="0"/>
    <xf numFmtId="165" fontId="1" fillId="0" borderId="0" applyFont="0" applyFill="0" applyBorder="0" applyAlignment="0" applyProtection="0"/>
    <xf numFmtId="168" fontId="1" fillId="0" borderId="0"/>
    <xf numFmtId="168" fontId="1" fillId="0" borderId="0"/>
    <xf numFmtId="168" fontId="1" fillId="0" borderId="0"/>
    <xf numFmtId="168" fontId="12" fillId="0" borderId="0"/>
    <xf numFmtId="168" fontId="13" fillId="0" borderId="0"/>
    <xf numFmtId="168" fontId="12" fillId="0" borderId="5" applyNumberFormat="0">
      <alignment horizontal="right" vertical="top"/>
    </xf>
    <xf numFmtId="168" fontId="14" fillId="0" borderId="0"/>
    <xf numFmtId="168" fontId="9" fillId="0" borderId="0"/>
    <xf numFmtId="168" fontId="9" fillId="0" borderId="0"/>
    <xf numFmtId="168" fontId="9" fillId="0" borderId="0"/>
    <xf numFmtId="164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1" fillId="0" borderId="0"/>
    <xf numFmtId="168" fontId="9" fillId="0" borderId="0"/>
    <xf numFmtId="168" fontId="1" fillId="0" borderId="0"/>
    <xf numFmtId="168" fontId="11" fillId="0" borderId="0" applyBorder="0" applyProtection="0"/>
    <xf numFmtId="168" fontId="13" fillId="0" borderId="0"/>
    <xf numFmtId="168" fontId="12" fillId="0" borderId="5" applyNumberFormat="0">
      <alignment horizontal="right" vertical="top"/>
    </xf>
    <xf numFmtId="168" fontId="1" fillId="0" borderId="0"/>
    <xf numFmtId="168" fontId="1" fillId="0" borderId="0"/>
    <xf numFmtId="168" fontId="1" fillId="0" borderId="0"/>
    <xf numFmtId="168" fontId="1" fillId="0" borderId="0"/>
    <xf numFmtId="168" fontId="12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14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1" fillId="0" borderId="0"/>
    <xf numFmtId="168" fontId="1" fillId="0" borderId="0"/>
    <xf numFmtId="168" fontId="10" fillId="0" borderId="0"/>
    <xf numFmtId="168" fontId="10" fillId="0" borderId="0"/>
    <xf numFmtId="168" fontId="1" fillId="0" borderId="0"/>
    <xf numFmtId="168" fontId="10" fillId="0" borderId="0"/>
    <xf numFmtId="168" fontId="10" fillId="0" borderId="0"/>
    <xf numFmtId="168" fontId="1" fillId="0" borderId="0"/>
    <xf numFmtId="168" fontId="1" fillId="0" borderId="0"/>
    <xf numFmtId="168" fontId="9" fillId="0" borderId="0"/>
    <xf numFmtId="168" fontId="1" fillId="0" borderId="0"/>
    <xf numFmtId="168" fontId="1" fillId="0" borderId="0"/>
    <xf numFmtId="168" fontId="11" fillId="0" borderId="0" applyBorder="0" applyProtection="0"/>
    <xf numFmtId="168" fontId="13" fillId="0" borderId="0"/>
    <xf numFmtId="168" fontId="12" fillId="0" borderId="5" applyNumberFormat="0">
      <alignment horizontal="right" vertical="top"/>
    </xf>
    <xf numFmtId="168" fontId="1" fillId="0" borderId="0"/>
    <xf numFmtId="168" fontId="1" fillId="0" borderId="0"/>
    <xf numFmtId="168" fontId="1" fillId="0" borderId="0"/>
    <xf numFmtId="168" fontId="1" fillId="0" borderId="0"/>
    <xf numFmtId="168" fontId="12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1" fillId="0" borderId="0"/>
    <xf numFmtId="168" fontId="14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1" fillId="0" borderId="0"/>
    <xf numFmtId="168" fontId="1" fillId="0" borderId="0"/>
    <xf numFmtId="168" fontId="10" fillId="0" borderId="0"/>
    <xf numFmtId="168" fontId="10" fillId="0" borderId="0"/>
    <xf numFmtId="168" fontId="1" fillId="0" borderId="0"/>
    <xf numFmtId="168" fontId="10" fillId="0" borderId="0"/>
    <xf numFmtId="168" fontId="10" fillId="0" borderId="0"/>
    <xf numFmtId="168" fontId="1" fillId="0" borderId="0"/>
    <xf numFmtId="168" fontId="1" fillId="0" borderId="0"/>
    <xf numFmtId="168" fontId="9" fillId="0" borderId="0"/>
    <xf numFmtId="168" fontId="1" fillId="0" borderId="0"/>
    <xf numFmtId="168" fontId="1" fillId="0" borderId="0"/>
    <xf numFmtId="168" fontId="1" fillId="0" borderId="0"/>
    <xf numFmtId="168" fontId="11" fillId="0" borderId="0" applyBorder="0" applyProtection="0"/>
    <xf numFmtId="168" fontId="13" fillId="0" borderId="0"/>
    <xf numFmtId="168" fontId="12" fillId="0" borderId="5" applyNumberFormat="0">
      <alignment horizontal="right" vertical="top"/>
    </xf>
    <xf numFmtId="168" fontId="1" fillId="0" borderId="0"/>
    <xf numFmtId="168" fontId="1" fillId="0" borderId="0"/>
    <xf numFmtId="168" fontId="1" fillId="0" borderId="0"/>
    <xf numFmtId="168" fontId="1" fillId="0" borderId="0"/>
    <xf numFmtId="168" fontId="12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1" fillId="0" borderId="0"/>
    <xf numFmtId="168" fontId="14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1" fillId="0" borderId="0"/>
    <xf numFmtId="168" fontId="1" fillId="0" borderId="0"/>
    <xf numFmtId="168" fontId="10" fillId="0" borderId="0"/>
    <xf numFmtId="168" fontId="10" fillId="0" borderId="0"/>
    <xf numFmtId="168" fontId="1" fillId="0" borderId="0"/>
    <xf numFmtId="168" fontId="10" fillId="0" borderId="0"/>
    <xf numFmtId="168" fontId="10" fillId="0" borderId="0"/>
    <xf numFmtId="168" fontId="1" fillId="0" borderId="0"/>
    <xf numFmtId="168" fontId="1" fillId="0" borderId="0"/>
    <xf numFmtId="168" fontId="9" fillId="0" borderId="0"/>
    <xf numFmtId="168" fontId="1" fillId="0" borderId="0"/>
    <xf numFmtId="168" fontId="9" fillId="0" borderId="0"/>
    <xf numFmtId="168" fontId="1" fillId="0" borderId="0"/>
    <xf numFmtId="168" fontId="16" fillId="0" borderId="0" applyBorder="0" applyProtection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/>
    <xf numFmtId="168" fontId="16" fillId="0" borderId="0" applyBorder="0" applyProtection="0"/>
    <xf numFmtId="168" fontId="16" fillId="0" borderId="0" applyBorder="0" applyProtection="0"/>
    <xf numFmtId="168" fontId="16" fillId="0" borderId="0" applyBorder="0" applyProtection="0"/>
    <xf numFmtId="168" fontId="16" fillId="0" borderId="0" applyBorder="0" applyProtection="0"/>
    <xf numFmtId="168" fontId="16" fillId="0" borderId="0" applyBorder="0" applyProtection="0"/>
    <xf numFmtId="168" fontId="16" fillId="0" borderId="0" applyBorder="0" applyProtection="0"/>
    <xf numFmtId="168" fontId="16" fillId="0" borderId="0" applyBorder="0" applyProtection="0"/>
    <xf numFmtId="168" fontId="17" fillId="0" borderId="7" applyNumberFormat="0">
      <alignment horizontal="right" vertical="top"/>
    </xf>
    <xf numFmtId="168" fontId="17" fillId="0" borderId="7" applyNumberFormat="0">
      <alignment horizontal="right" vertical="top"/>
    </xf>
    <xf numFmtId="168" fontId="17" fillId="0" borderId="7" applyNumberFormat="0">
      <alignment horizontal="right" vertical="top"/>
    </xf>
    <xf numFmtId="168" fontId="17" fillId="0" borderId="7" applyNumberFormat="0">
      <alignment horizontal="right" vertical="top"/>
    </xf>
    <xf numFmtId="168" fontId="17" fillId="0" borderId="7" applyNumberFormat="0">
      <alignment horizontal="right" vertical="top"/>
    </xf>
    <xf numFmtId="168" fontId="17" fillId="0" borderId="7" applyNumberFormat="0">
      <alignment horizontal="right" vertical="top"/>
    </xf>
    <xf numFmtId="168" fontId="17" fillId="0" borderId="7" applyNumberFormat="0">
      <alignment horizontal="right" vertical="top"/>
    </xf>
    <xf numFmtId="168" fontId="17" fillId="0" borderId="7" applyNumberFormat="0">
      <alignment horizontal="right" vertical="top"/>
    </xf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7" fillId="0" borderId="0"/>
    <xf numFmtId="168" fontId="17" fillId="0" borderId="0"/>
    <xf numFmtId="168" fontId="17" fillId="0" borderId="0"/>
    <xf numFmtId="168" fontId="17" fillId="0" borderId="0"/>
    <xf numFmtId="168" fontId="17" fillId="0" borderId="0"/>
    <xf numFmtId="168" fontId="17" fillId="0" borderId="0"/>
    <xf numFmtId="168" fontId="17" fillId="0" borderId="0"/>
    <xf numFmtId="168" fontId="17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1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4" fillId="0" borderId="0"/>
    <xf numFmtId="168" fontId="1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9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9" fillId="0" borderId="0"/>
    <xf numFmtId="168" fontId="9" fillId="0" borderId="0"/>
    <xf numFmtId="168" fontId="1" fillId="0" borderId="0"/>
    <xf numFmtId="168" fontId="9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9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4" fontId="1" fillId="0" borderId="0" applyFon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164" fontId="1" fillId="0" borderId="0" applyFont="0" applyFill="0" applyBorder="0" applyProtection="0"/>
    <xf numFmtId="165" fontId="1" fillId="0" borderId="0" applyFont="0" applyFill="0" applyBorder="0" applyProtection="0"/>
    <xf numFmtId="165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8" fontId="1" fillId="0" borderId="0"/>
    <xf numFmtId="43" fontId="1" fillId="0" borderId="0" applyFont="0" applyFill="0" applyBorder="0" applyAlignment="0" applyProtection="0"/>
    <xf numFmtId="168" fontId="9" fillId="0" borderId="0"/>
    <xf numFmtId="168" fontId="1" fillId="0" borderId="0"/>
    <xf numFmtId="168" fontId="1" fillId="0" borderId="0"/>
    <xf numFmtId="168" fontId="17" fillId="0" borderId="4" applyNumberFormat="0">
      <alignment horizontal="right" vertical="top"/>
    </xf>
    <xf numFmtId="168" fontId="17" fillId="0" borderId="4" applyNumberFormat="0">
      <alignment horizontal="right" vertical="top"/>
    </xf>
    <xf numFmtId="168" fontId="17" fillId="0" borderId="4" applyNumberFormat="0">
      <alignment horizontal="right" vertical="top"/>
    </xf>
    <xf numFmtId="168" fontId="17" fillId="0" borderId="4" applyNumberFormat="0">
      <alignment horizontal="right" vertical="top"/>
    </xf>
    <xf numFmtId="168" fontId="17" fillId="0" borderId="4" applyNumberFormat="0">
      <alignment horizontal="right" vertical="top"/>
    </xf>
    <xf numFmtId="168" fontId="17" fillId="0" borderId="4" applyNumberFormat="0">
      <alignment horizontal="right" vertical="top"/>
    </xf>
    <xf numFmtId="168" fontId="17" fillId="0" borderId="4" applyNumberFormat="0">
      <alignment horizontal="right" vertical="top"/>
    </xf>
    <xf numFmtId="168" fontId="17" fillId="0" borderId="4" applyNumberFormat="0">
      <alignment horizontal="right" vertical="top"/>
    </xf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  <xf numFmtId="168" fontId="1" fillId="0" borderId="0"/>
  </cellStyleXfs>
  <cellXfs count="75">
    <xf numFmtId="168" fontId="0" fillId="0" borderId="0" xfId="0"/>
    <xf numFmtId="168" fontId="2" fillId="0" borderId="0" xfId="0" applyFont="1" applyBorder="1"/>
    <xf numFmtId="168" fontId="2" fillId="0" borderId="0" xfId="0" applyFont="1"/>
    <xf numFmtId="168" fontId="2" fillId="0" borderId="1" xfId="0" applyFont="1" applyBorder="1" applyAlignment="1">
      <alignment horizontal="center" wrapText="1"/>
    </xf>
    <xf numFmtId="168" fontId="2" fillId="0" borderId="4" xfId="0" applyFont="1" applyFill="1" applyBorder="1" applyAlignment="1">
      <alignment horizontal="center" vertical="center" wrapText="1"/>
    </xf>
    <xf numFmtId="168" fontId="4" fillId="0" borderId="0" xfId="0" applyFont="1"/>
    <xf numFmtId="168" fontId="4" fillId="0" borderId="0" xfId="0" applyFont="1" applyAlignment="1">
      <alignment horizontal="right"/>
    </xf>
    <xf numFmtId="168" fontId="2" fillId="0" borderId="0" xfId="0" applyFont="1" applyBorder="1" applyAlignment="1">
      <alignment horizontal="right"/>
    </xf>
    <xf numFmtId="168" fontId="3" fillId="0" borderId="0" xfId="0" applyFont="1" applyBorder="1" applyAlignment="1">
      <alignment horizontal="center" wrapText="1"/>
    </xf>
    <xf numFmtId="4" fontId="2" fillId="0" borderId="0" xfId="0" applyNumberFormat="1" applyFont="1"/>
    <xf numFmtId="164" fontId="2" fillId="0" borderId="0" xfId="1" applyFont="1"/>
    <xf numFmtId="168" fontId="2" fillId="0" borderId="4" xfId="0" applyFont="1" applyBorder="1" applyAlignment="1">
      <alignment horizontal="center" vertical="center" wrapText="1"/>
    </xf>
    <xf numFmtId="168" fontId="2" fillId="0" borderId="4" xfId="0" applyFont="1" applyBorder="1" applyAlignment="1">
      <alignment horizontal="left" vertical="center" wrapText="1"/>
    </xf>
    <xf numFmtId="168" fontId="2" fillId="0" borderId="4" xfId="0" applyFont="1" applyFill="1" applyBorder="1" applyAlignment="1">
      <alignment horizontal="left" vertical="center" wrapText="1"/>
    </xf>
    <xf numFmtId="168" fontId="2" fillId="0" borderId="0" xfId="0" applyFont="1" applyFill="1"/>
    <xf numFmtId="168" fontId="5" fillId="0" borderId="4" xfId="0" applyFont="1" applyBorder="1"/>
    <xf numFmtId="168" fontId="5" fillId="0" borderId="4" xfId="0" applyFont="1" applyBorder="1" applyAlignment="1">
      <alignment horizontal="center" vertical="center" wrapText="1"/>
    </xf>
    <xf numFmtId="168" fontId="5" fillId="0" borderId="4" xfId="0" applyFont="1" applyBorder="1" applyAlignment="1">
      <alignment horizontal="left" vertical="center" wrapText="1"/>
    </xf>
    <xf numFmtId="168" fontId="5" fillId="0" borderId="0" xfId="0" applyFont="1"/>
    <xf numFmtId="49" fontId="2" fillId="0" borderId="4" xfId="0" applyNumberFormat="1" applyFont="1" applyBorder="1" applyAlignment="1">
      <alignment horizontal="center" vertical="center"/>
    </xf>
    <xf numFmtId="168" fontId="5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8" fontId="2" fillId="0" borderId="3" xfId="0" applyFont="1" applyBorder="1" applyAlignment="1">
      <alignment horizontal="center" vertical="center" wrapText="1"/>
    </xf>
    <xf numFmtId="4" fontId="5" fillId="0" borderId="4" xfId="0" applyNumberFormat="1" applyFont="1" applyFill="1" applyBorder="1"/>
    <xf numFmtId="168" fontId="2" fillId="0" borderId="3" xfId="0" applyFont="1" applyFill="1" applyBorder="1" applyAlignment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0" borderId="0" xfId="0" applyNumberFormat="1" applyFont="1"/>
    <xf numFmtId="167" fontId="2" fillId="0" borderId="3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4" xfId="0" applyNumberFormat="1" applyFont="1" applyFill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/>
    </xf>
    <xf numFmtId="168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8" fontId="2" fillId="0" borderId="4" xfId="0" applyFont="1" applyBorder="1" applyAlignment="1">
      <alignment horizontal="center" vertical="center" wrapText="1"/>
    </xf>
    <xf numFmtId="168" fontId="2" fillId="0" borderId="4" xfId="0" applyFont="1" applyFill="1" applyBorder="1" applyAlignment="1">
      <alignment horizontal="left" vertical="center"/>
    </xf>
    <xf numFmtId="4" fontId="2" fillId="0" borderId="4" xfId="0" applyNumberFormat="1" applyFont="1" applyFill="1" applyBorder="1"/>
    <xf numFmtId="168" fontId="8" fillId="0" borderId="4" xfId="0" applyFont="1" applyFill="1" applyBorder="1" applyAlignment="1">
      <alignment horizontal="center" vertical="center" wrapText="1"/>
    </xf>
    <xf numFmtId="169" fontId="2" fillId="0" borderId="0" xfId="0" applyNumberFormat="1" applyFont="1"/>
    <xf numFmtId="168" fontId="2" fillId="0" borderId="9" xfId="0" applyFont="1" applyFill="1" applyBorder="1" applyAlignment="1">
      <alignment horizontal="center" vertical="center" wrapText="1"/>
    </xf>
    <xf numFmtId="167" fontId="2" fillId="0" borderId="7" xfId="0" applyNumberFormat="1" applyFont="1" applyFill="1" applyBorder="1" applyAlignment="1">
      <alignment horizontal="center" vertical="center" wrapText="1"/>
    </xf>
    <xf numFmtId="168" fontId="2" fillId="0" borderId="14" xfId="0" applyFont="1" applyFill="1" applyBorder="1" applyAlignment="1">
      <alignment vertical="center" wrapText="1"/>
    </xf>
    <xf numFmtId="4" fontId="5" fillId="0" borderId="4" xfId="0" applyNumberFormat="1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center"/>
    </xf>
    <xf numFmtId="4" fontId="2" fillId="0" borderId="7" xfId="0" applyNumberFormat="1" applyFont="1" applyFill="1" applyBorder="1" applyAlignment="1">
      <alignment vertical="center"/>
    </xf>
    <xf numFmtId="168" fontId="2" fillId="0" borderId="4" xfId="0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center" wrapText="1"/>
    </xf>
    <xf numFmtId="4" fontId="8" fillId="0" borderId="4" xfId="0" applyNumberFormat="1" applyFont="1" applyFill="1" applyBorder="1" applyAlignment="1">
      <alignment vertical="center"/>
    </xf>
    <xf numFmtId="168" fontId="18" fillId="0" borderId="4" xfId="0" applyFont="1" applyFill="1" applyBorder="1" applyAlignment="1">
      <alignment vertical="center"/>
    </xf>
    <xf numFmtId="4" fontId="5" fillId="0" borderId="4" xfId="0" applyNumberFormat="1" applyFont="1" applyBorder="1" applyAlignment="1">
      <alignment vertical="center" wrapText="1"/>
    </xf>
    <xf numFmtId="4" fontId="4" fillId="0" borderId="4" xfId="3" applyNumberFormat="1" applyFont="1" applyFill="1" applyBorder="1" applyAlignment="1">
      <alignment vertical="center"/>
    </xf>
    <xf numFmtId="4" fontId="4" fillId="0" borderId="4" xfId="39" applyNumberFormat="1" applyFont="1" applyFill="1" applyBorder="1" applyAlignment="1">
      <alignment vertical="center"/>
    </xf>
    <xf numFmtId="168" fontId="5" fillId="0" borderId="4" xfId="0" applyFont="1" applyBorder="1" applyAlignment="1">
      <alignment vertical="center"/>
    </xf>
    <xf numFmtId="168" fontId="6" fillId="0" borderId="0" xfId="0" applyFont="1" applyAlignment="1">
      <alignment horizontal="left" wrapText="1"/>
    </xf>
    <xf numFmtId="168" fontId="7" fillId="0" borderId="0" xfId="0" applyFont="1" applyBorder="1" applyAlignment="1">
      <alignment horizontal="center" wrapText="1"/>
    </xf>
    <xf numFmtId="168" fontId="2" fillId="0" borderId="2" xfId="0" applyFont="1" applyBorder="1" applyAlignment="1">
      <alignment horizontal="center" vertical="center"/>
    </xf>
    <xf numFmtId="168" fontId="2" fillId="0" borderId="3" xfId="0" applyFont="1" applyBorder="1" applyAlignment="1">
      <alignment horizontal="center" vertical="center"/>
    </xf>
    <xf numFmtId="168" fontId="2" fillId="0" borderId="4" xfId="0" applyFont="1" applyBorder="1" applyAlignment="1">
      <alignment horizontal="center" vertical="center"/>
    </xf>
    <xf numFmtId="168" fontId="2" fillId="0" borderId="4" xfId="0" applyFont="1" applyFill="1" applyBorder="1" applyAlignment="1">
      <alignment horizontal="center" vertical="center" wrapText="1"/>
    </xf>
    <xf numFmtId="168" fontId="8" fillId="0" borderId="0" xfId="0" applyFont="1" applyAlignment="1">
      <alignment horizontal="left" wrapText="1"/>
    </xf>
    <xf numFmtId="168" fontId="2" fillId="0" borderId="2" xfId="0" applyFont="1" applyBorder="1" applyAlignment="1">
      <alignment horizontal="center" vertical="center" wrapText="1"/>
    </xf>
    <xf numFmtId="168" fontId="2" fillId="0" borderId="6" xfId="0" applyFont="1" applyBorder="1" applyAlignment="1">
      <alignment horizontal="center" vertical="center" wrapText="1"/>
    </xf>
    <xf numFmtId="168" fontId="2" fillId="0" borderId="3" xfId="0" applyFont="1" applyBorder="1" applyAlignment="1">
      <alignment horizontal="center" vertical="center" wrapText="1"/>
    </xf>
    <xf numFmtId="168" fontId="2" fillId="0" borderId="6" xfId="0" applyFont="1" applyBorder="1" applyAlignment="1">
      <alignment horizontal="center" vertical="center"/>
    </xf>
    <xf numFmtId="168" fontId="15" fillId="0" borderId="0" xfId="0" applyFont="1" applyBorder="1" applyAlignment="1">
      <alignment horizontal="center" vertical="center" wrapText="1"/>
    </xf>
    <xf numFmtId="168" fontId="2" fillId="0" borderId="7" xfId="0" applyFont="1" applyBorder="1" applyAlignment="1">
      <alignment horizontal="center" vertical="center" wrapText="1"/>
    </xf>
    <xf numFmtId="168" fontId="2" fillId="0" borderId="8" xfId="0" applyFont="1" applyBorder="1" applyAlignment="1">
      <alignment horizontal="center" vertical="center" wrapText="1"/>
    </xf>
    <xf numFmtId="168" fontId="2" fillId="0" borderId="10" xfId="0" applyFont="1" applyBorder="1" applyAlignment="1">
      <alignment horizontal="center" vertical="center" wrapText="1"/>
    </xf>
    <xf numFmtId="168" fontId="2" fillId="0" borderId="11" xfId="0" applyFont="1" applyBorder="1" applyAlignment="1">
      <alignment horizontal="center" vertical="center" wrapText="1"/>
    </xf>
    <xf numFmtId="168" fontId="2" fillId="0" borderId="12" xfId="0" applyFont="1" applyBorder="1" applyAlignment="1">
      <alignment horizontal="center" vertical="center" wrapText="1"/>
    </xf>
    <xf numFmtId="168" fontId="2" fillId="0" borderId="13" xfId="0" applyFont="1" applyBorder="1" applyAlignment="1">
      <alignment horizontal="center" vertical="center" wrapText="1"/>
    </xf>
    <xf numFmtId="168" fontId="2" fillId="0" borderId="14" xfId="0" applyFont="1" applyBorder="1" applyAlignment="1">
      <alignment horizontal="center" vertical="center"/>
    </xf>
    <xf numFmtId="4" fontId="5" fillId="0" borderId="7" xfId="0" applyNumberFormat="1" applyFont="1" applyFill="1" applyBorder="1" applyAlignment="1">
      <alignment vertical="center"/>
    </xf>
  </cellXfs>
  <cellStyles count="452">
    <cellStyle name="Excel Built-in Normal" xfId="17"/>
    <cellStyle name="Excel Built-in Normal 1" xfId="26"/>
    <cellStyle name="Excel Built-in Normal 1 2" xfId="43"/>
    <cellStyle name="Excel Built-in Normal 1 2 2" xfId="111"/>
    <cellStyle name="Excel Built-in Normal 1 2 2 2" xfId="149"/>
    <cellStyle name="Excel Built-in Normal 1 2 2 3" xfId="148"/>
    <cellStyle name="Excel Built-in Normal 1 2 3" xfId="150"/>
    <cellStyle name="Excel Built-in Normal 1 2 4" xfId="147"/>
    <cellStyle name="Excel Built-in Normal 1 3" xfId="76"/>
    <cellStyle name="Excel Built-in Normal 1 3 2" xfId="152"/>
    <cellStyle name="Excel Built-in Normal 1 3 3" xfId="151"/>
    <cellStyle name="Excel Built-in Normal 1 4" xfId="153"/>
    <cellStyle name="Excel Built-in Normal 1 5" xfId="146"/>
    <cellStyle name="Excel Built-in Normal 2" xfId="42"/>
    <cellStyle name="Excel Built-in Normal 2 2" xfId="110"/>
    <cellStyle name="Excel Built-in Normal 2 2 2" xfId="156"/>
    <cellStyle name="Excel Built-in Normal 2 2 3" xfId="155"/>
    <cellStyle name="Excel Built-in Normal 2 3" xfId="157"/>
    <cellStyle name="Excel Built-in Normal 2 4" xfId="154"/>
    <cellStyle name="Excel Built-in Normal 3" xfId="75"/>
    <cellStyle name="Excel Built-in Normal 3 2" xfId="159"/>
    <cellStyle name="Excel Built-in Normal 3 3" xfId="158"/>
    <cellStyle name="Excel Built-in Normal 4" xfId="160"/>
    <cellStyle name="Excel Built-in Normal 5" xfId="145"/>
    <cellStyle name="Данные (редактируемые)" xfId="27"/>
    <cellStyle name="Данные (редактируемые) 2" xfId="44"/>
    <cellStyle name="Данные (редактируемые) 2 2" xfId="112"/>
    <cellStyle name="Данные (редактируемые) 2 2 2" xfId="164"/>
    <cellStyle name="Данные (редактируемые) 2 2 2 2" xfId="441"/>
    <cellStyle name="Данные (редактируемые) 2 2 3" xfId="163"/>
    <cellStyle name="Данные (редактируемые) 2 2 4" xfId="440"/>
    <cellStyle name="Данные (редактируемые) 2 3" xfId="165"/>
    <cellStyle name="Данные (редактируемые) 2 3 2" xfId="442"/>
    <cellStyle name="Данные (редактируемые) 2 4" xfId="162"/>
    <cellStyle name="Данные (редактируемые) 2 5" xfId="439"/>
    <cellStyle name="Данные (редактируемые) 3" xfId="77"/>
    <cellStyle name="Данные (редактируемые) 3 2" xfId="167"/>
    <cellStyle name="Данные (редактируемые) 3 2 2" xfId="444"/>
    <cellStyle name="Данные (редактируемые) 3 3" xfId="166"/>
    <cellStyle name="Данные (редактируемые) 3 4" xfId="443"/>
    <cellStyle name="Данные (редактируемые) 4" xfId="168"/>
    <cellStyle name="Данные (редактируемые) 4 2" xfId="445"/>
    <cellStyle name="Данные (редактируемые) 5" xfId="161"/>
    <cellStyle name="Данные (редактируемые) 6" xfId="438"/>
    <cellStyle name="Обычный" xfId="0" builtinId="0"/>
    <cellStyle name="Обычный 10" xfId="20"/>
    <cellStyle name="Обычный 10 2" xfId="45"/>
    <cellStyle name="Обычный 10 2 2" xfId="113"/>
    <cellStyle name="Обычный 10 2 2 2" xfId="172"/>
    <cellStyle name="Обычный 10 2 2 2 2" xfId="436"/>
    <cellStyle name="Обычный 10 2 2 3" xfId="171"/>
    <cellStyle name="Обычный 10 2 3" xfId="173"/>
    <cellStyle name="Обычный 10 2 4" xfId="170"/>
    <cellStyle name="Обычный 10 3" xfId="78"/>
    <cellStyle name="Обычный 10 3 2" xfId="175"/>
    <cellStyle name="Обычный 10 3 3" xfId="174"/>
    <cellStyle name="Обычный 10 4" xfId="176"/>
    <cellStyle name="Обычный 10 5" xfId="169"/>
    <cellStyle name="Обычный 11" xfId="22"/>
    <cellStyle name="Обычный 11 2" xfId="46"/>
    <cellStyle name="Обычный 11 2 2" xfId="114"/>
    <cellStyle name="Обычный 11 2 2 2" xfId="180"/>
    <cellStyle name="Обычный 11 2 2 3" xfId="179"/>
    <cellStyle name="Обычный 11 2 3" xfId="181"/>
    <cellStyle name="Обычный 11 2 4" xfId="178"/>
    <cellStyle name="Обычный 11 3" xfId="79"/>
    <cellStyle name="Обычный 11 3 2" xfId="183"/>
    <cellStyle name="Обычный 11 3 3" xfId="182"/>
    <cellStyle name="Обычный 11 4" xfId="184"/>
    <cellStyle name="Обычный 11 5" xfId="177"/>
    <cellStyle name="Обычный 12" xfId="23"/>
    <cellStyle name="Обычный 12 2" xfId="47"/>
    <cellStyle name="Обычный 12 2 2" xfId="115"/>
    <cellStyle name="Обычный 12 2 2 2" xfId="188"/>
    <cellStyle name="Обычный 12 2 2 3" xfId="187"/>
    <cellStyle name="Обычный 12 2 3" xfId="189"/>
    <cellStyle name="Обычный 12 2 4" xfId="186"/>
    <cellStyle name="Обычный 12 3" xfId="80"/>
    <cellStyle name="Обычный 12 3 2" xfId="191"/>
    <cellStyle name="Обычный 12 3 3" xfId="190"/>
    <cellStyle name="Обычный 12 4" xfId="192"/>
    <cellStyle name="Обычный 12 5" xfId="185"/>
    <cellStyle name="Обычный 13" xfId="24"/>
    <cellStyle name="Обычный 13 2" xfId="48"/>
    <cellStyle name="Обычный 13 2 2" xfId="116"/>
    <cellStyle name="Обычный 13 2 2 2" xfId="196"/>
    <cellStyle name="Обычный 13 2 2 3" xfId="195"/>
    <cellStyle name="Обычный 13 2 3" xfId="197"/>
    <cellStyle name="Обычный 13 2 4" xfId="194"/>
    <cellStyle name="Обычный 13 3" xfId="81"/>
    <cellStyle name="Обычный 13 3 2" xfId="199"/>
    <cellStyle name="Обычный 13 3 3" xfId="198"/>
    <cellStyle name="Обычный 13 4" xfId="200"/>
    <cellStyle name="Обычный 13 5" xfId="193"/>
    <cellStyle name="Обычный 14" xfId="25"/>
    <cellStyle name="Обычный 14 2" xfId="49"/>
    <cellStyle name="Обычный 14 2 2" xfId="117"/>
    <cellStyle name="Обычный 14 2 2 2" xfId="204"/>
    <cellStyle name="Обычный 14 2 2 3" xfId="203"/>
    <cellStyle name="Обычный 14 2 3" xfId="205"/>
    <cellStyle name="Обычный 14 2 4" xfId="202"/>
    <cellStyle name="Обычный 14 3" xfId="82"/>
    <cellStyle name="Обычный 14 3 2" xfId="207"/>
    <cellStyle name="Обычный 14 3 3" xfId="206"/>
    <cellStyle name="Обычный 14 4" xfId="208"/>
    <cellStyle name="Обычный 14 5" xfId="201"/>
    <cellStyle name="Обычный 15" xfId="34"/>
    <cellStyle name="Обычный 15 2" xfId="50"/>
    <cellStyle name="Обычный 15 2 2" xfId="118"/>
    <cellStyle name="Обычный 15 2 2 2" xfId="212"/>
    <cellStyle name="Обычный 15 2 2 3" xfId="211"/>
    <cellStyle name="Обычный 15 2 3" xfId="213"/>
    <cellStyle name="Обычный 15 2 4" xfId="210"/>
    <cellStyle name="Обычный 15 3" xfId="83"/>
    <cellStyle name="Обычный 15 3 2" xfId="215"/>
    <cellStyle name="Обычный 15 3 3" xfId="214"/>
    <cellStyle name="Обычный 15 4" xfId="216"/>
    <cellStyle name="Обычный 15 5" xfId="209"/>
    <cellStyle name="Обычный 16" xfId="35"/>
    <cellStyle name="Обычный 16 2" xfId="51"/>
    <cellStyle name="Обычный 16 2 2" xfId="119"/>
    <cellStyle name="Обычный 16 2 2 2" xfId="220"/>
    <cellStyle name="Обычный 16 2 2 3" xfId="219"/>
    <cellStyle name="Обычный 16 2 3" xfId="221"/>
    <cellStyle name="Обычный 16 2 4" xfId="218"/>
    <cellStyle name="Обычный 16 3" xfId="84"/>
    <cellStyle name="Обычный 16 3 2" xfId="223"/>
    <cellStyle name="Обычный 16 3 3" xfId="222"/>
    <cellStyle name="Обычный 16 4" xfId="224"/>
    <cellStyle name="Обычный 16 5" xfId="217"/>
    <cellStyle name="Обычный 17" xfId="36"/>
    <cellStyle name="Обычный 17 2" xfId="52"/>
    <cellStyle name="Обычный 17 2 2" xfId="120"/>
    <cellStyle name="Обычный 17 2 2 2" xfId="228"/>
    <cellStyle name="Обычный 17 2 2 3" xfId="227"/>
    <cellStyle name="Обычный 17 2 3" xfId="229"/>
    <cellStyle name="Обычный 17 2 4" xfId="226"/>
    <cellStyle name="Обычный 17 3" xfId="85"/>
    <cellStyle name="Обычный 17 3 2" xfId="231"/>
    <cellStyle name="Обычный 17 3 3" xfId="230"/>
    <cellStyle name="Обычный 17 4" xfId="232"/>
    <cellStyle name="Обычный 17 5" xfId="225"/>
    <cellStyle name="Обычный 18" xfId="37"/>
    <cellStyle name="Обычный 18 2" xfId="53"/>
    <cellStyle name="Обычный 18 2 2" xfId="121"/>
    <cellStyle name="Обычный 18 2 2 2" xfId="236"/>
    <cellStyle name="Обычный 18 2 2 3" xfId="235"/>
    <cellStyle name="Обычный 18 2 3" xfId="237"/>
    <cellStyle name="Обычный 18 2 4" xfId="234"/>
    <cellStyle name="Обычный 18 3" xfId="86"/>
    <cellStyle name="Обычный 18 3 2" xfId="239"/>
    <cellStyle name="Обычный 18 3 3" xfId="238"/>
    <cellStyle name="Обычный 18 4" xfId="240"/>
    <cellStyle name="Обычный 18 5" xfId="233"/>
    <cellStyle name="Обычный 19" xfId="38"/>
    <cellStyle name="Обычный 19 2" xfId="54"/>
    <cellStyle name="Обычный 19 2 2" xfId="122"/>
    <cellStyle name="Обычный 19 2 2 2" xfId="244"/>
    <cellStyle name="Обычный 19 2 2 3" xfId="243"/>
    <cellStyle name="Обычный 19 2 3" xfId="245"/>
    <cellStyle name="Обычный 19 2 4" xfId="242"/>
    <cellStyle name="Обычный 19 3" xfId="87"/>
    <cellStyle name="Обычный 19 3 2" xfId="247"/>
    <cellStyle name="Обычный 19 3 3" xfId="246"/>
    <cellStyle name="Обычный 19 4" xfId="248"/>
    <cellStyle name="Обычный 19 5" xfId="241"/>
    <cellStyle name="Обычный 2" xfId="2"/>
    <cellStyle name="Обычный 2 1 2" xfId="40"/>
    <cellStyle name="Обычный 2 1 2 2" xfId="72"/>
    <cellStyle name="Обычный 2 1 2 2 2" xfId="141"/>
    <cellStyle name="Обычный 2 1 2 2 2 2" xfId="253"/>
    <cellStyle name="Обычный 2 1 2 2 2 3" xfId="252"/>
    <cellStyle name="Обычный 2 1 2 2 3" xfId="254"/>
    <cellStyle name="Обычный 2 1 2 2 4" xfId="251"/>
    <cellStyle name="Обычный 2 1 2 3" xfId="106"/>
    <cellStyle name="Обычный 2 1 2 3 2" xfId="256"/>
    <cellStyle name="Обычный 2 1 2 3 3" xfId="255"/>
    <cellStyle name="Обычный 2 1 2 4" xfId="257"/>
    <cellStyle name="Обычный 2 1 2 5" xfId="250"/>
    <cellStyle name="Обычный 2 10" xfId="28"/>
    <cellStyle name="Обычный 2 10 2" xfId="55"/>
    <cellStyle name="Обычный 2 10 2 2" xfId="124"/>
    <cellStyle name="Обычный 2 10 2 2 2" xfId="261"/>
    <cellStyle name="Обычный 2 10 2 2 3" xfId="260"/>
    <cellStyle name="Обычный 2 10 2 3" xfId="262"/>
    <cellStyle name="Обычный 2 10 2 4" xfId="259"/>
    <cellStyle name="Обычный 2 10 3" xfId="89"/>
    <cellStyle name="Обычный 2 10 3 2" xfId="264"/>
    <cellStyle name="Обычный 2 10 3 3" xfId="263"/>
    <cellStyle name="Обычный 2 10 4" xfId="265"/>
    <cellStyle name="Обычный 2 10 5" xfId="258"/>
    <cellStyle name="Обычный 2 11" xfId="266"/>
    <cellStyle name="Обычный 2 12" xfId="249"/>
    <cellStyle name="Обычный 2 2" xfId="5"/>
    <cellStyle name="Обычный 2 2 2" xfId="56"/>
    <cellStyle name="Обычный 2 2 2 2" xfId="125"/>
    <cellStyle name="Обычный 2 2 2 2 2" xfId="270"/>
    <cellStyle name="Обычный 2 2 2 2 3" xfId="269"/>
    <cellStyle name="Обычный 2 2 2 3" xfId="271"/>
    <cellStyle name="Обычный 2 2 2 4" xfId="268"/>
    <cellStyle name="Обычный 2 2 3" xfId="90"/>
    <cellStyle name="Обычный 2 2 3 2" xfId="273"/>
    <cellStyle name="Обычный 2 2 3 3" xfId="272"/>
    <cellStyle name="Обычный 2 2 4" xfId="274"/>
    <cellStyle name="Обычный 2 2 5" xfId="267"/>
    <cellStyle name="Обычный 2 3" xfId="10"/>
    <cellStyle name="Обычный 2 3 2" xfId="15"/>
    <cellStyle name="Обычный 2 3 2 2" xfId="58"/>
    <cellStyle name="Обычный 2 3 2 2 2" xfId="127"/>
    <cellStyle name="Обычный 2 3 2 2 2 2" xfId="279"/>
    <cellStyle name="Обычный 2 3 2 2 2 3" xfId="278"/>
    <cellStyle name="Обычный 2 3 2 2 3" xfId="280"/>
    <cellStyle name="Обычный 2 3 2 2 4" xfId="277"/>
    <cellStyle name="Обычный 2 3 2 3" xfId="92"/>
    <cellStyle name="Обычный 2 3 2 3 2" xfId="282"/>
    <cellStyle name="Обычный 2 3 2 3 3" xfId="281"/>
    <cellStyle name="Обычный 2 3 2 4" xfId="283"/>
    <cellStyle name="Обычный 2 3 2 5" xfId="276"/>
    <cellStyle name="Обычный 2 3 3" xfId="57"/>
    <cellStyle name="Обычный 2 3 3 2" xfId="126"/>
    <cellStyle name="Обычный 2 3 3 2 2" xfId="286"/>
    <cellStyle name="Обычный 2 3 3 2 3" xfId="285"/>
    <cellStyle name="Обычный 2 3 3 3" xfId="287"/>
    <cellStyle name="Обычный 2 3 3 4" xfId="284"/>
    <cellStyle name="Обычный 2 3 4" xfId="91"/>
    <cellStyle name="Обычный 2 3 4 2" xfId="289"/>
    <cellStyle name="Обычный 2 3 4 3" xfId="288"/>
    <cellStyle name="Обычный 2 3 5" xfId="290"/>
    <cellStyle name="Обычный 2 3 6" xfId="275"/>
    <cellStyle name="Обычный 2 4" xfId="14"/>
    <cellStyle name="Обычный 2 4 2" xfId="59"/>
    <cellStyle name="Обычный 2 4 2 2" xfId="128"/>
    <cellStyle name="Обычный 2 4 2 2 2" xfId="294"/>
    <cellStyle name="Обычный 2 4 2 2 3" xfId="293"/>
    <cellStyle name="Обычный 2 4 2 3" xfId="295"/>
    <cellStyle name="Обычный 2 4 2 4" xfId="292"/>
    <cellStyle name="Обычный 2 4 3" xfId="93"/>
    <cellStyle name="Обычный 2 4 3 2" xfId="297"/>
    <cellStyle name="Обычный 2 4 3 3" xfId="296"/>
    <cellStyle name="Обычный 2 4 4" xfId="298"/>
    <cellStyle name="Обычный 2 4 5" xfId="291"/>
    <cellStyle name="Обычный 2 5" xfId="29"/>
    <cellStyle name="Обычный 2 5 2" xfId="60"/>
    <cellStyle name="Обычный 2 5 2 2" xfId="129"/>
    <cellStyle name="Обычный 2 5 2 2 2" xfId="302"/>
    <cellStyle name="Обычный 2 5 2 2 3" xfId="301"/>
    <cellStyle name="Обычный 2 5 2 3" xfId="303"/>
    <cellStyle name="Обычный 2 5 2 4" xfId="300"/>
    <cellStyle name="Обычный 2 5 3" xfId="94"/>
    <cellStyle name="Обычный 2 5 3 2" xfId="305"/>
    <cellStyle name="Обычный 2 5 3 3" xfId="304"/>
    <cellStyle name="Обычный 2 5 4" xfId="306"/>
    <cellStyle name="Обычный 2 5 5" xfId="299"/>
    <cellStyle name="Обычный 2 6" xfId="30"/>
    <cellStyle name="Обычный 2 6 2" xfId="61"/>
    <cellStyle name="Обычный 2 6 2 2" xfId="130"/>
    <cellStyle name="Обычный 2 6 2 2 2" xfId="310"/>
    <cellStyle name="Обычный 2 6 2 2 3" xfId="309"/>
    <cellStyle name="Обычный 2 6 2 3" xfId="311"/>
    <cellStyle name="Обычный 2 6 2 4" xfId="308"/>
    <cellStyle name="Обычный 2 6 3" xfId="95"/>
    <cellStyle name="Обычный 2 6 3 2" xfId="313"/>
    <cellStyle name="Обычный 2 6 3 3" xfId="312"/>
    <cellStyle name="Обычный 2 6 4" xfId="314"/>
    <cellStyle name="Обычный 2 6 5" xfId="307"/>
    <cellStyle name="Обычный 2 7" xfId="31"/>
    <cellStyle name="Обычный 2 7 2" xfId="62"/>
    <cellStyle name="Обычный 2 7 2 2" xfId="131"/>
    <cellStyle name="Обычный 2 7 2 2 2" xfId="318"/>
    <cellStyle name="Обычный 2 7 2 2 3" xfId="317"/>
    <cellStyle name="Обычный 2 7 2 3" xfId="319"/>
    <cellStyle name="Обычный 2 7 2 4" xfId="316"/>
    <cellStyle name="Обычный 2 7 3" xfId="96"/>
    <cellStyle name="Обычный 2 7 3 2" xfId="321"/>
    <cellStyle name="Обычный 2 7 3 3" xfId="320"/>
    <cellStyle name="Обычный 2 7 4" xfId="322"/>
    <cellStyle name="Обычный 2 7 5" xfId="315"/>
    <cellStyle name="Обычный 2 8" xfId="4"/>
    <cellStyle name="Обычный 2 8 2" xfId="123"/>
    <cellStyle name="Обычный 2 8 2 2" xfId="325"/>
    <cellStyle name="Обычный 2 8 2 3" xfId="324"/>
    <cellStyle name="Обычный 2 8 3" xfId="326"/>
    <cellStyle name="Обычный 2 8 4" xfId="323"/>
    <cellStyle name="Обычный 2 9" xfId="88"/>
    <cellStyle name="Обычный 2 9 2" xfId="328"/>
    <cellStyle name="Обычный 2 9 3" xfId="327"/>
    <cellStyle name="Обычный 20" xfId="3"/>
    <cellStyle name="Обычный 20 2" xfId="107"/>
    <cellStyle name="Обычный 20 2 2" xfId="331"/>
    <cellStyle name="Обычный 20 2 3" xfId="330"/>
    <cellStyle name="Обычный 20 3" xfId="332"/>
    <cellStyle name="Обычный 20 4" xfId="333"/>
    <cellStyle name="Обычный 20 5" xfId="433"/>
    <cellStyle name="Обычный 20 6" xfId="329"/>
    <cellStyle name="Обычный 21" xfId="39"/>
    <cellStyle name="Обычный 21 2" xfId="108"/>
    <cellStyle name="Обычный 21 2 2" xfId="336"/>
    <cellStyle name="Обычный 21 2 3" xfId="335"/>
    <cellStyle name="Обычный 21 3" xfId="337"/>
    <cellStyle name="Обычный 21 4" xfId="334"/>
    <cellStyle name="Обычный 22" xfId="41"/>
    <cellStyle name="Обычный 22 2" xfId="109"/>
    <cellStyle name="Обычный 22 2 2" xfId="340"/>
    <cellStyle name="Обычный 22 2 3" xfId="339"/>
    <cellStyle name="Обычный 22 3" xfId="341"/>
    <cellStyle name="Обычный 22 4" xfId="338"/>
    <cellStyle name="Обычный 23" xfId="73"/>
    <cellStyle name="Обычный 23 2" xfId="142"/>
    <cellStyle name="Обычный 23 2 2" xfId="344"/>
    <cellStyle name="Обычный 23 2 3" xfId="343"/>
    <cellStyle name="Обычный 23 3" xfId="345"/>
    <cellStyle name="Обычный 23 4" xfId="342"/>
    <cellStyle name="Обычный 24" xfId="74"/>
    <cellStyle name="Обычный 24 2" xfId="347"/>
    <cellStyle name="Обычный 24 3" xfId="346"/>
    <cellStyle name="Обычный 25" xfId="143"/>
    <cellStyle name="Обычный 25 2" xfId="349"/>
    <cellStyle name="Обычный 25 3" xfId="348"/>
    <cellStyle name="Обычный 26" xfId="350"/>
    <cellStyle name="Обычный 27" xfId="351"/>
    <cellStyle name="Обычный 28" xfId="435"/>
    <cellStyle name="Обычный 29" xfId="144"/>
    <cellStyle name="Обычный 3" xfId="6"/>
    <cellStyle name="Обычный 3 2" xfId="16"/>
    <cellStyle name="Обычный 3 2 2" xfId="64"/>
    <cellStyle name="Обычный 3 2 2 2" xfId="133"/>
    <cellStyle name="Обычный 3 2 2 2 2" xfId="356"/>
    <cellStyle name="Обычный 3 2 2 2 3" xfId="355"/>
    <cellStyle name="Обычный 3 2 2 3" xfId="357"/>
    <cellStyle name="Обычный 3 2 2 4" xfId="354"/>
    <cellStyle name="Обычный 3 2 3" xfId="98"/>
    <cellStyle name="Обычный 3 2 3 2" xfId="359"/>
    <cellStyle name="Обычный 3 2 3 3" xfId="358"/>
    <cellStyle name="Обычный 3 2 4" xfId="360"/>
    <cellStyle name="Обычный 3 2 5" xfId="353"/>
    <cellStyle name="Обычный 3 3" xfId="63"/>
    <cellStyle name="Обычный 3 3 2" xfId="132"/>
    <cellStyle name="Обычный 3 3 2 2" xfId="363"/>
    <cellStyle name="Обычный 3 3 2 3" xfId="362"/>
    <cellStyle name="Обычный 3 3 3" xfId="364"/>
    <cellStyle name="Обычный 3 3 4" xfId="361"/>
    <cellStyle name="Обычный 3 3 4 2" xfId="365"/>
    <cellStyle name="Обычный 3 4" xfId="97"/>
    <cellStyle name="Обычный 3 4 2" xfId="367"/>
    <cellStyle name="Обычный 3 4 3" xfId="366"/>
    <cellStyle name="Обычный 3 5" xfId="368"/>
    <cellStyle name="Обычный 3 6" xfId="352"/>
    <cellStyle name="Обычный 30" xfId="437"/>
    <cellStyle name="Обычный 31" xfId="447"/>
    <cellStyle name="Обычный 32" xfId="450"/>
    <cellStyle name="Обычный 33" xfId="446"/>
    <cellStyle name="Обычный 34" xfId="449"/>
    <cellStyle name="Обычный 35" xfId="448"/>
    <cellStyle name="Обычный 36" xfId="451"/>
    <cellStyle name="Обычный 4" xfId="7"/>
    <cellStyle name="Обычный 4 2" xfId="65"/>
    <cellStyle name="Обычный 4 2 2" xfId="134"/>
    <cellStyle name="Обычный 4 2 2 2" xfId="372"/>
    <cellStyle name="Обычный 4 2 2 3" xfId="371"/>
    <cellStyle name="Обычный 4 2 3" xfId="373"/>
    <cellStyle name="Обычный 4 2 4" xfId="370"/>
    <cellStyle name="Обычный 4 3" xfId="99"/>
    <cellStyle name="Обычный 4 3 2" xfId="375"/>
    <cellStyle name="Обычный 4 3 3" xfId="374"/>
    <cellStyle name="Обычный 4 4" xfId="376"/>
    <cellStyle name="Обычный 4 5" xfId="369"/>
    <cellStyle name="Обычный 5" xfId="8"/>
    <cellStyle name="Обычный 5 2" xfId="66"/>
    <cellStyle name="Обычный 5 2 2" xfId="135"/>
    <cellStyle name="Обычный 5 2 2 2" xfId="380"/>
    <cellStyle name="Обычный 5 2 2 3" xfId="379"/>
    <cellStyle name="Обычный 5 2 3" xfId="381"/>
    <cellStyle name="Обычный 5 2 4" xfId="378"/>
    <cellStyle name="Обычный 5 3" xfId="100"/>
    <cellStyle name="Обычный 5 3 2" xfId="383"/>
    <cellStyle name="Обычный 5 3 3" xfId="382"/>
    <cellStyle name="Обычный 5 4" xfId="384"/>
    <cellStyle name="Обычный 5 5" xfId="377"/>
    <cellStyle name="Обычный 6" xfId="9"/>
    <cellStyle name="Обычный 6 2" xfId="67"/>
    <cellStyle name="Обычный 6 2 2" xfId="136"/>
    <cellStyle name="Обычный 6 2 2 2" xfId="388"/>
    <cellStyle name="Обычный 6 2 2 3" xfId="387"/>
    <cellStyle name="Обычный 6 2 3" xfId="389"/>
    <cellStyle name="Обычный 6 2 4" xfId="386"/>
    <cellStyle name="Обычный 6 3" xfId="101"/>
    <cellStyle name="Обычный 6 3 2" xfId="391"/>
    <cellStyle name="Обычный 6 3 3" xfId="390"/>
    <cellStyle name="Обычный 6 4" xfId="392"/>
    <cellStyle name="Обычный 6 5" xfId="385"/>
    <cellStyle name="Обычный 7" xfId="11"/>
    <cellStyle name="Обычный 7 2" xfId="12"/>
    <cellStyle name="Обычный 7 2 2" xfId="69"/>
    <cellStyle name="Обычный 7 2 2 2" xfId="138"/>
    <cellStyle name="Обычный 7 2 2 2 2" xfId="397"/>
    <cellStyle name="Обычный 7 2 2 2 3" xfId="396"/>
    <cellStyle name="Обычный 7 2 2 3" xfId="398"/>
    <cellStyle name="Обычный 7 2 2 4" xfId="395"/>
    <cellStyle name="Обычный 7 2 3" xfId="103"/>
    <cellStyle name="Обычный 7 2 3 2" xfId="400"/>
    <cellStyle name="Обычный 7 2 3 3" xfId="399"/>
    <cellStyle name="Обычный 7 2 4" xfId="401"/>
    <cellStyle name="Обычный 7 2 5" xfId="394"/>
    <cellStyle name="Обычный 7 3" xfId="68"/>
    <cellStyle name="Обычный 7 3 2" xfId="137"/>
    <cellStyle name="Обычный 7 3 2 2" xfId="404"/>
    <cellStyle name="Обычный 7 3 2 3" xfId="403"/>
    <cellStyle name="Обычный 7 3 3" xfId="405"/>
    <cellStyle name="Обычный 7 3 4" xfId="402"/>
    <cellStyle name="Обычный 7 4" xfId="102"/>
    <cellStyle name="Обычный 7 4 2" xfId="407"/>
    <cellStyle name="Обычный 7 4 3" xfId="406"/>
    <cellStyle name="Обычный 7 5" xfId="408"/>
    <cellStyle name="Обычный 7 6" xfId="393"/>
    <cellStyle name="Обычный 8" xfId="13"/>
    <cellStyle name="Обычный 8 2" xfId="70"/>
    <cellStyle name="Обычный 8 2 2" xfId="139"/>
    <cellStyle name="Обычный 8 2 2 2" xfId="412"/>
    <cellStyle name="Обычный 8 2 2 3" xfId="411"/>
    <cellStyle name="Обычный 8 2 3" xfId="413"/>
    <cellStyle name="Обычный 8 2 4" xfId="410"/>
    <cellStyle name="Обычный 8 3" xfId="104"/>
    <cellStyle name="Обычный 8 3 2" xfId="415"/>
    <cellStyle name="Обычный 8 3 3" xfId="414"/>
    <cellStyle name="Обычный 8 4" xfId="416"/>
    <cellStyle name="Обычный 8 5" xfId="409"/>
    <cellStyle name="Обычный 9" xfId="18"/>
    <cellStyle name="Обычный 9 2" xfId="71"/>
    <cellStyle name="Обычный 9 2 2" xfId="140"/>
    <cellStyle name="Обычный 9 2 2 2" xfId="420"/>
    <cellStyle name="Обычный 9 2 2 3" xfId="419"/>
    <cellStyle name="Обычный 9 2 3" xfId="421"/>
    <cellStyle name="Обычный 9 2 4" xfId="418"/>
    <cellStyle name="Обычный 9 3" xfId="105"/>
    <cellStyle name="Обычный 9 3 2" xfId="423"/>
    <cellStyle name="Обычный 9 3 3" xfId="422"/>
    <cellStyle name="Обычный 9 4" xfId="424"/>
    <cellStyle name="Обычный 9 5" xfId="417"/>
    <cellStyle name="Финансовый" xfId="1" builtinId="3"/>
    <cellStyle name="Финансовый 2" xfId="19"/>
    <cellStyle name="Финансовый 2 2" xfId="32"/>
    <cellStyle name="Финансовый 2 2 2" xfId="427"/>
    <cellStyle name="Финансовый 2 2 3" xfId="426"/>
    <cellStyle name="Финансовый 2 3" xfId="428"/>
    <cellStyle name="Финансовый 2 4" xfId="425"/>
    <cellStyle name="Финансовый 3" xfId="21"/>
    <cellStyle name="Финансовый 3 2" xfId="430"/>
    <cellStyle name="Финансовый 3 3" xfId="429"/>
    <cellStyle name="Финансовый 4" xfId="33"/>
    <cellStyle name="Финансовый 4 2" xfId="432"/>
    <cellStyle name="Финансовый 4 3" xfId="431"/>
    <cellStyle name="Финансовый 5" xfId="43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zoomScale="85" zoomScaleNormal="85" zoomScaleSheetLayoutView="85" workbookViewId="0">
      <selection activeCell="E1" sqref="E1:G1"/>
    </sheetView>
  </sheetViews>
  <sheetFormatPr defaultRowHeight="15" x14ac:dyDescent="0.25"/>
  <cols>
    <col min="1" max="1" width="11.5703125" style="2" customWidth="1"/>
    <col min="2" max="2" width="32.5703125" style="2" customWidth="1"/>
    <col min="3" max="3" width="25.85546875" style="2" customWidth="1"/>
    <col min="4" max="5" width="21" style="2" customWidth="1"/>
    <col min="6" max="6" width="22.28515625" style="2" customWidth="1"/>
    <col min="7" max="7" width="19.140625" style="2" customWidth="1"/>
    <col min="8" max="8" width="9.140625" style="2"/>
    <col min="9" max="9" width="23.28515625" style="2" customWidth="1"/>
    <col min="10" max="16384" width="9.140625" style="2"/>
  </cols>
  <sheetData>
    <row r="1" spans="1:9" ht="57" customHeight="1" x14ac:dyDescent="0.25">
      <c r="E1" s="55" t="s">
        <v>36</v>
      </c>
      <c r="F1" s="55"/>
      <c r="G1" s="55"/>
    </row>
    <row r="2" spans="1:9" ht="15.75" x14ac:dyDescent="0.25">
      <c r="F2" s="5"/>
      <c r="G2" s="6"/>
    </row>
    <row r="3" spans="1:9" s="1" customFormat="1" ht="39.75" customHeight="1" x14ac:dyDescent="0.3">
      <c r="A3" s="56" t="s">
        <v>37</v>
      </c>
      <c r="B3" s="56"/>
      <c r="C3" s="56"/>
      <c r="D3" s="56"/>
      <c r="E3" s="56"/>
      <c r="F3" s="56"/>
      <c r="G3" s="56"/>
    </row>
    <row r="4" spans="1:9" s="1" customFormat="1" ht="18.75" x14ac:dyDescent="0.3">
      <c r="A4" s="8"/>
      <c r="B4" s="8"/>
      <c r="C4" s="8"/>
      <c r="D4" s="8"/>
      <c r="E4" s="8"/>
      <c r="F4" s="8"/>
      <c r="G4" s="8"/>
    </row>
    <row r="5" spans="1:9" s="1" customFormat="1" x14ac:dyDescent="0.25">
      <c r="B5" s="3"/>
      <c r="G5" s="7" t="s">
        <v>26</v>
      </c>
    </row>
    <row r="6" spans="1:9" x14ac:dyDescent="0.25">
      <c r="A6" s="57" t="s">
        <v>11</v>
      </c>
      <c r="B6" s="59" t="s">
        <v>0</v>
      </c>
      <c r="C6" s="60" t="s">
        <v>1</v>
      </c>
      <c r="D6" s="60" t="s">
        <v>13</v>
      </c>
      <c r="E6" s="60"/>
      <c r="F6" s="60"/>
      <c r="G6" s="60"/>
    </row>
    <row r="7" spans="1:9" ht="132.75" customHeight="1" x14ac:dyDescent="0.25">
      <c r="A7" s="58"/>
      <c r="B7" s="59"/>
      <c r="C7" s="60"/>
      <c r="D7" s="39" t="s">
        <v>35</v>
      </c>
      <c r="E7" s="4" t="s">
        <v>10</v>
      </c>
      <c r="F7" s="4" t="s">
        <v>2</v>
      </c>
      <c r="G7" s="4" t="s">
        <v>29</v>
      </c>
    </row>
    <row r="8" spans="1:9" ht="24" customHeight="1" x14ac:dyDescent="0.25">
      <c r="A8" s="19">
        <v>1</v>
      </c>
      <c r="B8" s="37" t="s">
        <v>3</v>
      </c>
      <c r="C8" s="38">
        <f t="shared" ref="C8:C15" si="0">D8+E8+F8+G8</f>
        <v>99174963.959999993</v>
      </c>
      <c r="D8" s="38">
        <f>80417581.95+5005917.96</f>
        <v>85423499.909999996</v>
      </c>
      <c r="E8" s="38">
        <v>3176418.33</v>
      </c>
      <c r="F8" s="38">
        <v>2791558</v>
      </c>
      <c r="G8" s="38">
        <v>7783487.7199999997</v>
      </c>
    </row>
    <row r="9" spans="1:9" ht="24" customHeight="1" x14ac:dyDescent="0.25">
      <c r="A9" s="19">
        <v>2</v>
      </c>
      <c r="B9" s="37" t="s">
        <v>25</v>
      </c>
      <c r="C9" s="38">
        <f t="shared" si="0"/>
        <v>13372512.699999999</v>
      </c>
      <c r="D9" s="38">
        <v>13090256.479999999</v>
      </c>
      <c r="E9" s="38">
        <v>0</v>
      </c>
      <c r="F9" s="38">
        <v>0</v>
      </c>
      <c r="G9" s="38">
        <v>282256.21999999997</v>
      </c>
    </row>
    <row r="10" spans="1:9" ht="24" customHeight="1" x14ac:dyDescent="0.25">
      <c r="A10" s="19">
        <v>3</v>
      </c>
      <c r="B10" s="37" t="s">
        <v>4</v>
      </c>
      <c r="C10" s="38">
        <f t="shared" si="0"/>
        <v>7889237.8700000001</v>
      </c>
      <c r="D10" s="38">
        <v>7374508.75</v>
      </c>
      <c r="E10" s="38">
        <v>0</v>
      </c>
      <c r="F10" s="38">
        <v>163737</v>
      </c>
      <c r="G10" s="38">
        <v>350992.12</v>
      </c>
    </row>
    <row r="11" spans="1:9" ht="24" customHeight="1" x14ac:dyDescent="0.25">
      <c r="A11" s="19">
        <v>4</v>
      </c>
      <c r="B11" s="37" t="s">
        <v>5</v>
      </c>
      <c r="C11" s="38">
        <f t="shared" si="0"/>
        <v>48815110.280000001</v>
      </c>
      <c r="D11" s="38">
        <v>46309812.350000001</v>
      </c>
      <c r="E11" s="38">
        <v>310958.69</v>
      </c>
      <c r="F11" s="38">
        <v>92615.61</v>
      </c>
      <c r="G11" s="38">
        <v>2101723.63</v>
      </c>
    </row>
    <row r="12" spans="1:9" ht="24" customHeight="1" x14ac:dyDescent="0.25">
      <c r="A12" s="19">
        <v>5</v>
      </c>
      <c r="B12" s="37" t="s">
        <v>6</v>
      </c>
      <c r="C12" s="38">
        <f t="shared" si="0"/>
        <v>22834040.489999998</v>
      </c>
      <c r="D12" s="38">
        <v>22128507.489999998</v>
      </c>
      <c r="E12" s="38">
        <v>0</v>
      </c>
      <c r="F12" s="38">
        <v>0</v>
      </c>
      <c r="G12" s="38">
        <v>705533</v>
      </c>
      <c r="I12" s="10"/>
    </row>
    <row r="13" spans="1:9" ht="24" customHeight="1" x14ac:dyDescent="0.25">
      <c r="A13" s="19">
        <v>6</v>
      </c>
      <c r="B13" s="37" t="s">
        <v>8</v>
      </c>
      <c r="C13" s="38">
        <f t="shared" si="0"/>
        <v>10554320.84</v>
      </c>
      <c r="D13" s="38">
        <v>10230219.84</v>
      </c>
      <c r="E13" s="38">
        <v>0</v>
      </c>
      <c r="F13" s="38">
        <v>0</v>
      </c>
      <c r="G13" s="38">
        <v>324101</v>
      </c>
    </row>
    <row r="14" spans="1:9" ht="32.25" customHeight="1" x14ac:dyDescent="0.25">
      <c r="A14" s="19">
        <v>7</v>
      </c>
      <c r="B14" s="13" t="s">
        <v>24</v>
      </c>
      <c r="C14" s="38">
        <f>D14+E14+F14+G14</f>
        <v>10354021.279999999</v>
      </c>
      <c r="D14" s="38">
        <v>10181280.279999999</v>
      </c>
      <c r="E14" s="38">
        <v>0</v>
      </c>
      <c r="F14" s="38">
        <v>0</v>
      </c>
      <c r="G14" s="38">
        <f>25000+147741</f>
        <v>172741</v>
      </c>
    </row>
    <row r="15" spans="1:9" ht="24" customHeight="1" x14ac:dyDescent="0.25">
      <c r="A15" s="19">
        <v>8</v>
      </c>
      <c r="B15" s="37" t="s">
        <v>9</v>
      </c>
      <c r="C15" s="38">
        <f t="shared" si="0"/>
        <v>163053042.13999999</v>
      </c>
      <c r="D15" s="38">
        <f>158740939.26+1253345.34</f>
        <v>159994284.59999999</v>
      </c>
      <c r="E15" s="38">
        <v>0</v>
      </c>
      <c r="F15" s="38">
        <v>1000</v>
      </c>
      <c r="G15" s="38">
        <v>3057757.54</v>
      </c>
    </row>
    <row r="16" spans="1:9" ht="20.25" customHeight="1" x14ac:dyDescent="0.25">
      <c r="A16" s="15"/>
      <c r="B16" s="15" t="s">
        <v>7</v>
      </c>
      <c r="C16" s="24">
        <f>SUM(C8:C15)</f>
        <v>376047249.56</v>
      </c>
      <c r="D16" s="24">
        <f t="shared" ref="D16:G16" si="1">SUM(D8:D15)</f>
        <v>354732369.70000005</v>
      </c>
      <c r="E16" s="24">
        <f t="shared" si="1"/>
        <v>3487377.02</v>
      </c>
      <c r="F16" s="24">
        <f t="shared" si="1"/>
        <v>3048910.61</v>
      </c>
      <c r="G16" s="24">
        <f t="shared" si="1"/>
        <v>14778592.229999997</v>
      </c>
    </row>
    <row r="17" spans="4:6" s="27" customFormat="1" x14ac:dyDescent="0.25">
      <c r="D17" s="35"/>
    </row>
    <row r="18" spans="4:6" x14ac:dyDescent="0.25">
      <c r="D18" s="9"/>
      <c r="F18" s="9"/>
    </row>
    <row r="21" spans="4:6" x14ac:dyDescent="0.25">
      <c r="F21" s="9"/>
    </row>
  </sheetData>
  <mergeCells count="6">
    <mergeCell ref="E1:G1"/>
    <mergeCell ref="A3:G3"/>
    <mergeCell ref="A6:A7"/>
    <mergeCell ref="B6:B7"/>
    <mergeCell ref="C6:C7"/>
    <mergeCell ref="D6:G6"/>
  </mergeCells>
  <printOptions horizontalCentered="1"/>
  <pageMargins left="0.78740157480314965" right="0.19685039370078741" top="1.3779527559055118" bottom="0.39370078740157483" header="0" footer="0"/>
  <pageSetup paperSize="9" scale="88" firstPageNumber="48" orientation="landscape" useFirstPageNumber="1" verticalDpi="18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B1" zoomScale="90" zoomScaleNormal="90" zoomScaleSheetLayoutView="70" workbookViewId="0">
      <pane xSplit="2" ySplit="8" topLeftCell="D14" activePane="bottomRight" state="frozen"/>
      <selection activeCell="B1" sqref="B1"/>
      <selection pane="topRight" activeCell="D1" sqref="D1"/>
      <selection pane="bottomLeft" activeCell="B8" sqref="B8"/>
      <selection pane="bottomRight" activeCell="L18" sqref="L18"/>
    </sheetView>
  </sheetViews>
  <sheetFormatPr defaultRowHeight="15" x14ac:dyDescent="0.25"/>
  <cols>
    <col min="1" max="2" width="7" style="2" customWidth="1"/>
    <col min="3" max="3" width="38.42578125" style="2" customWidth="1"/>
    <col min="4" max="4" width="28" style="2" customWidth="1"/>
    <col min="5" max="5" width="24.28515625" style="2" customWidth="1"/>
    <col min="6" max="6" width="18.7109375" style="2" customWidth="1"/>
    <col min="7" max="7" width="23.5703125" style="2" customWidth="1"/>
    <col min="8" max="8" width="21.140625" style="2" customWidth="1"/>
    <col min="9" max="9" width="22.140625" style="2" customWidth="1"/>
    <col min="10" max="11" width="18.85546875" style="2" customWidth="1"/>
    <col min="12" max="12" width="70.140625" style="2" customWidth="1"/>
    <col min="13" max="13" width="19.140625" style="2" bestFit="1" customWidth="1"/>
    <col min="14" max="16384" width="9.140625" style="2"/>
  </cols>
  <sheetData>
    <row r="1" spans="1:13" ht="61.5" customHeight="1" x14ac:dyDescent="0.25">
      <c r="I1" s="61"/>
      <c r="J1" s="61"/>
      <c r="K1" s="61"/>
      <c r="L1" s="34" t="s">
        <v>39</v>
      </c>
    </row>
    <row r="3" spans="1:13" s="1" customFormat="1" ht="39.75" customHeight="1" x14ac:dyDescent="0.25">
      <c r="C3" s="66" t="s">
        <v>38</v>
      </c>
      <c r="D3" s="66"/>
      <c r="E3" s="66"/>
      <c r="F3" s="66"/>
      <c r="G3" s="66"/>
      <c r="H3" s="66"/>
      <c r="I3" s="66"/>
      <c r="J3" s="66"/>
      <c r="K3" s="66"/>
      <c r="L3" s="66"/>
    </row>
    <row r="4" spans="1:13" s="1" customFormat="1" x14ac:dyDescent="0.25">
      <c r="C4" s="3"/>
    </row>
    <row r="5" spans="1:13" ht="25.5" customHeight="1" x14ac:dyDescent="0.25">
      <c r="A5" s="62" t="s">
        <v>12</v>
      </c>
      <c r="B5" s="62" t="s">
        <v>11</v>
      </c>
      <c r="C5" s="57" t="s">
        <v>14</v>
      </c>
      <c r="D5" s="62" t="s">
        <v>15</v>
      </c>
      <c r="E5" s="70" t="s">
        <v>50</v>
      </c>
      <c r="F5" s="71"/>
      <c r="G5" s="71"/>
      <c r="H5" s="71"/>
      <c r="I5" s="71"/>
      <c r="J5" s="71"/>
      <c r="K5" s="71"/>
      <c r="L5" s="72"/>
    </row>
    <row r="6" spans="1:13" ht="25.5" customHeight="1" x14ac:dyDescent="0.25">
      <c r="A6" s="63"/>
      <c r="B6" s="63"/>
      <c r="C6" s="65"/>
      <c r="D6" s="63"/>
      <c r="E6" s="67" t="s">
        <v>17</v>
      </c>
      <c r="F6" s="68" t="s">
        <v>18</v>
      </c>
      <c r="G6" s="70" t="s">
        <v>41</v>
      </c>
      <c r="H6" s="71"/>
      <c r="I6" s="71"/>
      <c r="J6" s="71"/>
      <c r="K6" s="72"/>
      <c r="L6" s="73" t="s">
        <v>48</v>
      </c>
    </row>
    <row r="7" spans="1:13" ht="99.75" customHeight="1" x14ac:dyDescent="0.25">
      <c r="A7" s="64"/>
      <c r="B7" s="64"/>
      <c r="C7" s="58"/>
      <c r="D7" s="64"/>
      <c r="E7" s="67"/>
      <c r="F7" s="69"/>
      <c r="G7" s="23" t="s">
        <v>35</v>
      </c>
      <c r="H7" s="25" t="s">
        <v>10</v>
      </c>
      <c r="I7" s="25" t="s">
        <v>28</v>
      </c>
      <c r="J7" s="41" t="s">
        <v>2</v>
      </c>
      <c r="K7" s="41" t="s">
        <v>42</v>
      </c>
      <c r="L7" s="58"/>
    </row>
    <row r="8" spans="1:13" s="27" customFormat="1" ht="15" customHeight="1" x14ac:dyDescent="0.25">
      <c r="A8" s="26"/>
      <c r="B8" s="28">
        <v>1</v>
      </c>
      <c r="C8" s="29">
        <v>2</v>
      </c>
      <c r="D8" s="28">
        <v>3</v>
      </c>
      <c r="E8" s="30">
        <v>4</v>
      </c>
      <c r="F8" s="30">
        <v>5</v>
      </c>
      <c r="G8" s="31">
        <v>6</v>
      </c>
      <c r="H8" s="32">
        <v>7</v>
      </c>
      <c r="I8" s="32">
        <v>8</v>
      </c>
      <c r="J8" s="32">
        <v>9</v>
      </c>
      <c r="K8" s="42">
        <v>10</v>
      </c>
      <c r="L8" s="33">
        <v>11</v>
      </c>
    </row>
    <row r="9" spans="1:13" ht="90" customHeight="1" x14ac:dyDescent="0.25">
      <c r="A9" s="11">
        <v>1</v>
      </c>
      <c r="B9" s="22">
        <v>1</v>
      </c>
      <c r="C9" s="12" t="s">
        <v>16</v>
      </c>
      <c r="D9" s="44">
        <f>E9+F9</f>
        <v>429271654.26999998</v>
      </c>
      <c r="E9" s="45">
        <v>328859100</v>
      </c>
      <c r="F9" s="45">
        <v>100412554.27</v>
      </c>
      <c r="G9" s="45">
        <v>49156488.57</v>
      </c>
      <c r="H9" s="45">
        <v>12361393.4</v>
      </c>
      <c r="I9" s="45">
        <v>38894672.299999997</v>
      </c>
      <c r="J9" s="45">
        <v>0</v>
      </c>
      <c r="K9" s="46">
        <f>F9-G9-H9-I9-J9</f>
        <v>0</v>
      </c>
      <c r="L9" s="47" t="s">
        <v>43</v>
      </c>
      <c r="M9" s="40"/>
    </row>
    <row r="10" spans="1:13" ht="220.5" customHeight="1" x14ac:dyDescent="0.25">
      <c r="A10" s="11">
        <v>2</v>
      </c>
      <c r="B10" s="22">
        <v>2</v>
      </c>
      <c r="C10" s="12" t="s">
        <v>19</v>
      </c>
      <c r="D10" s="44">
        <f>E10+F10</f>
        <v>507803573.98000002</v>
      </c>
      <c r="E10" s="45">
        <v>472014800</v>
      </c>
      <c r="F10" s="45">
        <v>35788773.979999997</v>
      </c>
      <c r="G10" s="45">
        <f>4081928.86-856171.45</f>
        <v>3225757.41</v>
      </c>
      <c r="H10" s="45">
        <v>11774785.67</v>
      </c>
      <c r="I10" s="45">
        <v>17556230.899999999</v>
      </c>
      <c r="J10" s="45">
        <v>0</v>
      </c>
      <c r="K10" s="46">
        <f t="shared" ref="K10:K18" si="0">F10-G10-H10-I10-J10</f>
        <v>3232000</v>
      </c>
      <c r="L10" s="47" t="s">
        <v>46</v>
      </c>
      <c r="M10" s="40"/>
    </row>
    <row r="11" spans="1:13" s="14" customFormat="1" ht="93.75" customHeight="1" x14ac:dyDescent="0.25">
      <c r="A11" s="4">
        <v>3</v>
      </c>
      <c r="B11" s="21">
        <v>3</v>
      </c>
      <c r="C11" s="13" t="s">
        <v>21</v>
      </c>
      <c r="D11" s="44">
        <f>E11+F11</f>
        <v>99236155.689999998</v>
      </c>
      <c r="E11" s="45">
        <v>13683600</v>
      </c>
      <c r="F11" s="45">
        <v>85552555.689999998</v>
      </c>
      <c r="G11" s="45">
        <f>856171.45+73340370.74</f>
        <v>74196542.189999998</v>
      </c>
      <c r="H11" s="45">
        <v>3769207.5</v>
      </c>
      <c r="I11" s="45">
        <v>7586806</v>
      </c>
      <c r="J11" s="45">
        <v>0</v>
      </c>
      <c r="K11" s="46">
        <f t="shared" si="0"/>
        <v>0</v>
      </c>
      <c r="L11" s="47" t="s">
        <v>47</v>
      </c>
      <c r="M11" s="40"/>
    </row>
    <row r="12" spans="1:13" s="14" customFormat="1" ht="72" customHeight="1" x14ac:dyDescent="0.25">
      <c r="A12" s="4"/>
      <c r="B12" s="21" t="s">
        <v>27</v>
      </c>
      <c r="C12" s="13" t="s">
        <v>40</v>
      </c>
      <c r="D12" s="48">
        <f>E12+F12</f>
        <v>856171.45</v>
      </c>
      <c r="E12" s="45">
        <v>0</v>
      </c>
      <c r="F12" s="45">
        <f>G12</f>
        <v>856171.45</v>
      </c>
      <c r="G12" s="49">
        <v>856171.45</v>
      </c>
      <c r="H12" s="45">
        <v>0</v>
      </c>
      <c r="I12" s="45">
        <v>0</v>
      </c>
      <c r="J12" s="45">
        <v>0</v>
      </c>
      <c r="K12" s="46">
        <f t="shared" si="0"/>
        <v>0</v>
      </c>
      <c r="L12" s="50"/>
      <c r="M12" s="40"/>
    </row>
    <row r="13" spans="1:13" ht="66.75" customHeight="1" x14ac:dyDescent="0.25">
      <c r="A13" s="11">
        <v>4</v>
      </c>
      <c r="B13" s="22">
        <v>4</v>
      </c>
      <c r="C13" s="12" t="s">
        <v>20</v>
      </c>
      <c r="D13" s="44">
        <f t="shared" ref="D13:D17" si="1">E13+F13</f>
        <v>81509738.120000005</v>
      </c>
      <c r="E13" s="45">
        <v>349500</v>
      </c>
      <c r="F13" s="45">
        <v>81160238.120000005</v>
      </c>
      <c r="G13" s="49">
        <f>38987180.25+11306059.18+22612168.36</f>
        <v>72905407.789999992</v>
      </c>
      <c r="H13" s="45">
        <f>1438008.53+167837.44+366980.96</f>
        <v>1972826.93</v>
      </c>
      <c r="I13" s="45">
        <f>3434072.79+905497.61+1922521</f>
        <v>6262091.4000000004</v>
      </c>
      <c r="J13" s="45">
        <v>0</v>
      </c>
      <c r="K13" s="46">
        <f t="shared" si="0"/>
        <v>19912.000000013039</v>
      </c>
      <c r="L13" s="47" t="s">
        <v>49</v>
      </c>
      <c r="M13" s="40"/>
    </row>
    <row r="14" spans="1:13" ht="41.25" customHeight="1" x14ac:dyDescent="0.25">
      <c r="A14" s="11">
        <v>5</v>
      </c>
      <c r="B14" s="22">
        <v>5</v>
      </c>
      <c r="C14" s="12" t="s">
        <v>30</v>
      </c>
      <c r="D14" s="44">
        <f t="shared" si="1"/>
        <v>172123322.93000001</v>
      </c>
      <c r="E14" s="45">
        <f>E15+E16</f>
        <v>8396400</v>
      </c>
      <c r="F14" s="45">
        <f t="shared" ref="F14:J14" si="2">F15+F16</f>
        <v>163726922.93000001</v>
      </c>
      <c r="G14" s="45">
        <f t="shared" si="2"/>
        <v>128434439.38</v>
      </c>
      <c r="H14" s="45">
        <f t="shared" si="2"/>
        <v>18599872.170000002</v>
      </c>
      <c r="I14" s="45">
        <f t="shared" si="2"/>
        <v>16250694.379999999</v>
      </c>
      <c r="J14" s="45">
        <f t="shared" si="2"/>
        <v>0</v>
      </c>
      <c r="K14" s="46">
        <f t="shared" si="0"/>
        <v>441917.00000001118</v>
      </c>
      <c r="L14" s="43"/>
      <c r="M14" s="40"/>
    </row>
    <row r="15" spans="1:13" ht="104.25" customHeight="1" x14ac:dyDescent="0.25">
      <c r="A15" s="36"/>
      <c r="B15" s="22" t="s">
        <v>32</v>
      </c>
      <c r="C15" s="12" t="s">
        <v>31</v>
      </c>
      <c r="D15" s="48">
        <f t="shared" si="1"/>
        <v>90593640.760000005</v>
      </c>
      <c r="E15" s="45">
        <v>1538000</v>
      </c>
      <c r="F15" s="45">
        <v>89055640.760000005</v>
      </c>
      <c r="G15" s="49">
        <v>68940201.230000004</v>
      </c>
      <c r="H15" s="49">
        <v>10797778.84</v>
      </c>
      <c r="I15" s="49">
        <v>9236712.6899999995</v>
      </c>
      <c r="J15" s="49">
        <v>0</v>
      </c>
      <c r="K15" s="46">
        <f t="shared" si="0"/>
        <v>80948.000000001863</v>
      </c>
      <c r="L15" s="43" t="s">
        <v>44</v>
      </c>
      <c r="M15" s="40"/>
    </row>
    <row r="16" spans="1:13" ht="105" x14ac:dyDescent="0.25">
      <c r="A16" s="36"/>
      <c r="B16" s="22" t="s">
        <v>33</v>
      </c>
      <c r="C16" s="12" t="s">
        <v>34</v>
      </c>
      <c r="D16" s="48">
        <f t="shared" si="1"/>
        <v>81529682.170000002</v>
      </c>
      <c r="E16" s="45">
        <v>6858400</v>
      </c>
      <c r="F16" s="45">
        <v>74671282.170000002</v>
      </c>
      <c r="G16" s="49">
        <v>59494238.149999999</v>
      </c>
      <c r="H16" s="49">
        <v>7802093.3300000001</v>
      </c>
      <c r="I16" s="49">
        <v>7013981.6900000004</v>
      </c>
      <c r="J16" s="49">
        <v>0</v>
      </c>
      <c r="K16" s="46">
        <f t="shared" si="0"/>
        <v>360969.00000000279</v>
      </c>
      <c r="L16" s="43" t="s">
        <v>45</v>
      </c>
      <c r="M16" s="40"/>
    </row>
    <row r="17" spans="1:13" ht="38.25" customHeight="1" x14ac:dyDescent="0.25">
      <c r="A17" s="11">
        <v>6</v>
      </c>
      <c r="B17" s="22">
        <v>6</v>
      </c>
      <c r="C17" s="12" t="s">
        <v>22</v>
      </c>
      <c r="D17" s="51">
        <f t="shared" si="1"/>
        <v>14517246.5</v>
      </c>
      <c r="E17" s="45">
        <v>0</v>
      </c>
      <c r="F17" s="45">
        <v>14517246.5</v>
      </c>
      <c r="G17" s="52">
        <v>14125550.82</v>
      </c>
      <c r="H17" s="53">
        <v>78716.740000000005</v>
      </c>
      <c r="I17" s="45">
        <v>312978.94</v>
      </c>
      <c r="J17" s="45">
        <v>0</v>
      </c>
      <c r="K17" s="46">
        <f t="shared" si="0"/>
        <v>-2.9103830456733704E-10</v>
      </c>
      <c r="L17" s="50"/>
      <c r="M17" s="40"/>
    </row>
    <row r="18" spans="1:13" s="18" customFormat="1" ht="33" customHeight="1" x14ac:dyDescent="0.25">
      <c r="A18" s="16"/>
      <c r="B18" s="20"/>
      <c r="C18" s="17" t="s">
        <v>23</v>
      </c>
      <c r="D18" s="51">
        <f t="shared" ref="D18:J18" si="3">D9+D10+D11+D13+D14+D17</f>
        <v>1304461691.49</v>
      </c>
      <c r="E18" s="44">
        <f t="shared" si="3"/>
        <v>823303400</v>
      </c>
      <c r="F18" s="44">
        <f t="shared" si="3"/>
        <v>481158291.49000001</v>
      </c>
      <c r="G18" s="44">
        <f>G9+G10+G11+G13+G14+G17</f>
        <v>342044186.15999997</v>
      </c>
      <c r="H18" s="44">
        <f t="shared" si="3"/>
        <v>48556802.410000004</v>
      </c>
      <c r="I18" s="44">
        <f t="shared" si="3"/>
        <v>86863473.919999987</v>
      </c>
      <c r="J18" s="44">
        <f t="shared" si="3"/>
        <v>0</v>
      </c>
      <c r="K18" s="74">
        <f t="shared" si="0"/>
        <v>3693829.0000000596</v>
      </c>
      <c r="L18" s="54"/>
      <c r="M18" s="40"/>
    </row>
    <row r="19" spans="1:13" x14ac:dyDescent="0.25">
      <c r="D19" s="10"/>
      <c r="G19" s="9"/>
      <c r="H19" s="9"/>
      <c r="I19" s="9"/>
      <c r="J19" s="9"/>
      <c r="K19" s="9"/>
    </row>
    <row r="20" spans="1:13" x14ac:dyDescent="0.25">
      <c r="D20" s="9"/>
      <c r="G20" s="9"/>
      <c r="H20" s="9"/>
    </row>
    <row r="21" spans="1:13" x14ac:dyDescent="0.25">
      <c r="G21" s="9"/>
    </row>
    <row r="23" spans="1:13" x14ac:dyDescent="0.25">
      <c r="F23" s="9"/>
      <c r="G23" s="9"/>
    </row>
  </sheetData>
  <mergeCells count="11">
    <mergeCell ref="I1:K1"/>
    <mergeCell ref="D5:D7"/>
    <mergeCell ref="A5:A7"/>
    <mergeCell ref="C5:C7"/>
    <mergeCell ref="B5:B7"/>
    <mergeCell ref="C3:L3"/>
    <mergeCell ref="E6:E7"/>
    <mergeCell ref="F6:F7"/>
    <mergeCell ref="G6:K6"/>
    <mergeCell ref="E5:L5"/>
    <mergeCell ref="L6:L7"/>
  </mergeCells>
  <printOptions horizontalCentered="1"/>
  <pageMargins left="0.19685039370078741" right="0.19685039370078741" top="1.3779527559055118" bottom="0.39370078740157483" header="0" footer="0"/>
  <pageSetup paperSize="9" scale="47" firstPageNumber="49" fitToHeight="2" orientation="landscape" useFirstPageNumber="1" verticalDpi="18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КУ,ОМС</vt:lpstr>
      <vt:lpstr>АУ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2024-10-31T11:52:00Z</dcterms:modified>
</cp:coreProperties>
</file>