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Таблица 1" sheetId="1" state="visible" r:id="rId1"/>
    <sheet name="Таблица 2" sheetId="2" state="visible" r:id="rId2"/>
    <sheet name="Таблица 2.1" sheetId="3" state="visible" r:id="rId3"/>
    <sheet name="Таблица 3" sheetId="4" state="visible" r:id="rId4"/>
    <sheet name="Таблица 4" sheetId="5" state="visible" r:id="rId5"/>
    <sheet name="Таблица 5" sheetId="6" state="visible" r:id="rId6"/>
    <sheet name="Таблица 6" sheetId="7" state="visible" r:id="rId7"/>
    <sheet name="Таблица 7" sheetId="8" state="visible" r:id="rId8"/>
  </sheets>
  <definedNames>
    <definedName name="Print_Titles" localSheetId="3">'Таблица 3'!$4:$7</definedName>
    <definedName name="Print_Titles" localSheetId="4">'Таблица 4'!$4:$6</definedName>
  </definedNames>
  <calcPr/>
</workbook>
</file>

<file path=xl/sharedStrings.xml><?xml version="1.0" encoding="utf-8"?>
<sst xmlns="http://schemas.openxmlformats.org/spreadsheetml/2006/main" count="197" uniqueCount="197">
  <si>
    <t xml:space="preserve">Приложение 
к постановлению администрации
города Покачи
от 25.10.2024 № 973
</t>
  </si>
  <si>
    <t xml:space="preserve">Паспорт 
муниципальной программы "Управление муниципальными финансами города Покачи"
1. Основные положения</t>
  </si>
  <si>
    <t xml:space="preserve">Куратор муниципальной программы</t>
  </si>
  <si>
    <t xml:space="preserve">Ходулапова Алена Евгеньевна</t>
  </si>
  <si>
    <t xml:space="preserve">Ответственный исполнитель муниципальной программы</t>
  </si>
  <si>
    <t xml:space="preserve">Комитет финансов администрации города Покачи</t>
  </si>
  <si>
    <t xml:space="preserve">Соисполнители муниципальной программы</t>
  </si>
  <si>
    <t xml:space="preserve">Глава города Покачи, КУМИ администрации города Покачи, структурные подразделения администрации города Покачи, Муниципальное учреждение «Центр по бухгалтерскому и экономическому обслуживанию»</t>
  </si>
  <si>
    <t xml:space="preserve">Период реализации</t>
  </si>
  <si>
    <t>2025-2030</t>
  </si>
  <si>
    <t xml:space="preserve">Цели муниципальной программы</t>
  </si>
  <si>
    <t xml:space="preserve">1. Повышение эффективности использования муниципальных финансов путем формирования системы долгосрочного бюджетного планирования, в соответствии с которой подготовка и исполнение бюджета осуществляется через реализацию муниципальных программ.
2. Концентрация ресурсов на приоритетных направлениях развития города путем обеспечения сбалансированности и устойчивости муниципального бюджета, развития долгосрочного и среднесрочного бюджетирования с использованием программно-целевых принципов управления бюджетными расходами.
</t>
  </si>
  <si>
    <t xml:space="preserve">Задачи муниципальной программы</t>
  </si>
  <si>
    <t xml:space="preserve">1. Создание условий для устойчивого исполнения расходных обязательств города Покачи;
2. Поддержание долговой нагрузки на бюджет города Покачи на уровне с высокой долговой устойчивостью.
</t>
  </si>
  <si>
    <t xml:space="preserve">Подпрограммы,
структурный элемент</t>
  </si>
  <si>
    <t xml:space="preserve">1. Организация  планирования, создание условий для исполнения бюджета города Покачи, формирование отчетности о его исполнении;
2. 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полномочия);
3. Обеспечение деятельности органов местного самоуправления осуществляющие отдельные переданные государственные полномочия;
4. Обеспечение деятельности муниципального учреждения «Центр по бухгалтерскому и экономическому обслуживанию»;
5. Обеспечение условий для предоставления дополнительных гарантий и компенсаций утвержденных решением Думы города Покачи о бюджете города Покачи;
6. Формирование в бюджете города Покачи резервного фонда администрации города в соответствии с требованиями Бюджетного кодекса Российской Федерации;
7. Обслуживание муниципального долга города Покачи;
8. Мониторинг состояния муниципального долга</t>
  </si>
  <si>
    <t xml:space="preserve">Объемы финансового обеспечения за весь период реализации</t>
  </si>
  <si>
    <t xml:space="preserve">Источники финансового обеспечения</t>
  </si>
  <si>
    <r>
      <t xml:space="preserve">Объем финансового обеспечения по годам, </t>
    </r>
    <r>
      <rPr>
        <sz val="12"/>
        <color theme="1"/>
        <rFont val="Times New Roman"/>
      </rPr>
      <t>рублей</t>
    </r>
  </si>
  <si>
    <t xml:space="preserve">Всего (2025-2030)</t>
  </si>
  <si>
    <t>2025</t>
  </si>
  <si>
    <t>2026</t>
  </si>
  <si>
    <t>2027</t>
  </si>
  <si>
    <t>2028</t>
  </si>
  <si>
    <t>2029-2030</t>
  </si>
  <si>
    <t>Всего</t>
  </si>
  <si>
    <t xml:space="preserve">федеральный бюджет</t>
  </si>
  <si>
    <t xml:space="preserve">бюджет автономного округа</t>
  </si>
  <si>
    <t xml:space="preserve">местный бюджет</t>
  </si>
  <si>
    <t xml:space="preserve">иные источники финансирования</t>
  </si>
  <si>
    <t xml:space="preserve">Связь с национальными целями развития Российской Федерации государственными программами Ханты-Мансийского автономного округа-Югры</t>
  </si>
  <si>
    <t xml:space="preserve">Устойчивая и динамичная экономика
п. "д" части 1 Указа Президента Российской Федерации "О национальных целях развития Российской Федерации на период до 2030 года и на перспективу до 2036 года"</t>
  </si>
  <si>
    <t xml:space="preserve">2. Показатели муниципальной программы</t>
  </si>
  <si>
    <t xml:space="preserve">№ п/п</t>
  </si>
  <si>
    <t xml:space="preserve">Наименование показателя</t>
  </si>
  <si>
    <t xml:space="preserve">Уровень показателя</t>
  </si>
  <si>
    <t xml:space="preserve">Единица измерения</t>
  </si>
  <si>
    <t xml:space="preserve">Базовое значение</t>
  </si>
  <si>
    <t xml:space="preserve">Значение показателя по годам</t>
  </si>
  <si>
    <t xml:space="preserve">Документ </t>
  </si>
  <si>
    <t xml:space="preserve">Ответственный за достижение показателя</t>
  </si>
  <si>
    <t xml:space="preserve">Связь с показателями национальных целей</t>
  </si>
  <si>
    <t xml:space="preserve">Информационная система</t>
  </si>
  <si>
    <t>Значение</t>
  </si>
  <si>
    <t>год</t>
  </si>
  <si>
    <t>2029</t>
  </si>
  <si>
    <t>2030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</si>
  <si>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</si>
  <si>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</si>
  <si>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</si>
  <si>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</si>
  <si>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</si>
  <si>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</si>
  <si>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</si>
  <si>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</si>
  <si>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</si>
  <si>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</si>
  <si>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 xml:space="preserve">Доля объема поступивших налоговых  и неналоговых доходов к утвержденному решением Думы города Покачи о бюджете города Покачи плану по налоговым и неналоговым доходам, %
</t>
  </si>
  <si>
    <t>МП</t>
  </si>
  <si>
    <t>%</t>
  </si>
  <si>
    <t xml:space="preserve"> Отчет "Анализ исполнения собственных доходов бюджета города Покачи" на основании письма ДФ </t>
  </si>
  <si>
    <t xml:space="preserve"> -</t>
  </si>
  <si>
    <t xml:space="preserve">Государственная автоматизированная информационная система "Управление"</t>
  </si>
  <si>
    <t xml:space="preserve">Просроченная кредиторская задолженность по оплате труда и начислениям на выплаты по оплате труда работников органов местного самоуправления, а также работников муниципального учреждения, осуществляющего бухгалтерское и экономическое обеспечение деятельности органов местного самоуправления и муниципальных учреждений города Покачи, имеется - 1; отсутствует - 0
</t>
  </si>
  <si>
    <t xml:space="preserve">имеется - 1; отсутствует - 0</t>
  </si>
  <si>
    <t xml:space="preserve">Отчет формы 0503169 "Сведения по дебиторской и кредиторской задолженности",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</si>
  <si>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 xml:space="preserve">Доля объема расходов на обслуживание муниципального долга к объему расходов бюджета, за исключением объема расходов, которые осуществляются за счет субвенций, предоставляемых из других бюджетов бюджетной системы Российской Федерации  %
</t>
  </si>
  <si>
    <t>&lt;=5</t>
  </si>
  <si>
    <t xml:space="preserve">Отчет формы 0503117 «Отчет об исполнении бюджета»,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</si>
  <si>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 xml:space="preserve">Доля объема муниципального долга  к объему доходов местного бюджета (без учета утвержденного объема безвозмездных поступлений и поступлений налоговых доходов по дополнительным нормативам отчислений), %;
</t>
  </si>
  <si>
    <t>2023</t>
  </si>
  <si>
    <t>&lt;=50</t>
  </si>
  <si>
    <t xml:space="preserve">Отчет «Порядок ведения муниципальной долговой книги» утвержденный постановлением администрации города Покачи от 30.10.2019 №960</t>
  </si>
  <si>
    <t xml:space="preserve">Просроченная кредиторская задолженность по расходам на предоставление гарантий и компенсаций работникам муниципальных учреждений и органов местного самоуправления, имеется - 1; отсутствует - 0
</t>
  </si>
  <si>
    <t xml:space="preserve">Отчет формы 0503169 «Сведения по дебиторской и кредиторской задолженности»,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</si>
  <si>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>6</t>
  </si>
  <si>
    <t xml:space="preserve">Резервный фонд администрации города Покачи в соответствии с нормами статьи 81 Бюджетного кодекса Российской Федерации, утвержден в составе бюджета города - 1; отсутствует в составе бюджета города - 0 
</t>
  </si>
  <si>
    <t xml:space="preserve">Отчет об использовании бюджетных ассигнований резервного фонда администрации города Покачи
</t>
  </si>
  <si>
    <t xml:space="preserve">*МП- муниципальная программа</t>
  </si>
  <si>
    <t xml:space="preserve">2.1. Прокси-показатели в рамках муниципальной программы в … (указывается год) году</t>
  </si>
  <si>
    <t xml:space="preserve">Еденица измерения</t>
  </si>
  <si>
    <t xml:space="preserve">Значение показателя по кварталам/месяцам</t>
  </si>
  <si>
    <t xml:space="preserve">Документ
 (основание)</t>
  </si>
  <si>
    <t>№</t>
  </si>
  <si>
    <t>№+1</t>
  </si>
  <si>
    <t>…</t>
  </si>
  <si>
    <t xml:space="preserve">На конец года</t>
  </si>
  <si>
    <t>1</t>
  </si>
  <si>
    <t>2</t>
  </si>
  <si>
    <t>3</t>
  </si>
  <si>
    <t>4</t>
  </si>
  <si>
    <t>5</t>
  </si>
  <si>
    <t>1.</t>
  </si>
  <si>
    <t xml:space="preserve">Наименование основного целевого показателя муниципальной программы</t>
  </si>
  <si>
    <t>1.1</t>
  </si>
  <si>
    <t xml:space="preserve">Наименование прокси-показателя</t>
  </si>
  <si>
    <t>1.2</t>
  </si>
  <si>
    <t xml:space="preserve">3. Структура муниципальной программы</t>
  </si>
  <si>
    <t xml:space="preserve">Задачи структурного элемента</t>
  </si>
  <si>
    <t xml:space="preserve">Краткое описание ожидаемых эффектов от реализации задачи структурного элемента</t>
  </si>
  <si>
    <t xml:space="preserve">Связь с показателями</t>
  </si>
  <si>
    <t xml:space="preserve">Структурные элементы, не входящие в направление (подпрограмму)</t>
  </si>
  <si>
    <t xml:space="preserve">Комплекс процессных мероприятий "Организация  планирования, создание условий для исполнения бюджета города Покачи, формирование отчетности о его исполнении"</t>
  </si>
  <si>
    <t>1.1.1</t>
  </si>
  <si>
    <t xml:space="preserve"> Создание условий для устойчивого исполнения расходных обязательств города Покачи;</t>
  </si>
  <si>
    <t xml:space="preserve">Поступление налоговых и неналоговых доходов в бюджет города Покачи в размере не менее 95% от бюджетных ассигнований утвержденных решением Думы города Покачи о бюджете города Покачи;</t>
  </si>
  <si>
    <t xml:space="preserve">Доля объема поступивших налоговых  и неналоговых доходов к утвержденному решением Думы города Покачи о бюджете города Покачи плану по налоговым и неналоговым доходам, % &lt;1&gt;</t>
  </si>
  <si>
    <t xml:space="preserve">Комплекс процессных мероприятий "Обеспечение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полномочия)"</t>
  </si>
  <si>
    <t>1.2.1</t>
  </si>
  <si>
    <t xml:space="preserve">Создание условий для исполнения расходных обязательств города Покачи  в размере не менее 90% от бюджетных ассигнований утвержденных решением Думы города Покачи о бюджете города Покачи;</t>
  </si>
  <si>
    <t xml:space="preserve">Просроченная кредиторская задолженность по оплате труда и начислениям на выплаты по оплате труда работников органов местного самоуправления, а также работников муниципального учреждения, осуществляющего бухгалтерское и экономическое обеспечение деятельности органов местного самоуправления и муниципальных учреждений города Покачи, имеется - 1; отсутсвует - 0
&lt; 2 &gt;</t>
  </si>
  <si>
    <t>1.3</t>
  </si>
  <si>
    <t xml:space="preserve">Комплекс процессных мероприятий "Обеспечение деятельности органов местного самоуправления осуществляющие отдельные переданные государственные полномочия"</t>
  </si>
  <si>
    <t>1.3.1</t>
  </si>
  <si>
    <t>1.4</t>
  </si>
  <si>
    <t xml:space="preserve">Комплекс процессных мероприятий "Обеспечение деятельности муниципального учреждения "Центр по бухгалтерскому и экономическому обслуживанию""</t>
  </si>
  <si>
    <t>1.4.1</t>
  </si>
  <si>
    <t>1.5</t>
  </si>
  <si>
    <t xml:space="preserve">Комплекс процессных мероприятий "Обеспечение условий для предоставления дополнительных гарантий и компенсаций утвержденных решением Думы города Покачи о бюджете города Покачи"</t>
  </si>
  <si>
    <t>1.5.1</t>
  </si>
  <si>
    <t xml:space="preserve">Обеспечение реализации дополнительных гарантий и  компенсаций утвержденных решением Думы города Покачи в размере не менее 100%;</t>
  </si>
  <si>
    <t xml:space="preserve">Просроченная кредиторская задолженность по расходам на предоставление гарантий и компенсаций работникам муниципальных учреждений и органов местного самоуправления, имеется - 1; отсутсвует - 0
&lt; 5 &gt;</t>
  </si>
  <si>
    <t>1.6</t>
  </si>
  <si>
    <t xml:space="preserve">Комплекс процессных мероприятий "Формирование в бюджете города Покачи резервного фонда администрации города в соответствии с требованиями Бюджетного кодекса Российской Федерации"</t>
  </si>
  <si>
    <t>1.6.1</t>
  </si>
  <si>
    <t xml:space="preserve">Соблюдение ограничений по предельному размеру резервного фонда, установленного статьей 81 Бюджетного кодекса Российской Федерации.</t>
  </si>
  <si>
    <t xml:space="preserve">Доля расходов резервного фонда администрации города Покачи от общего объема расходов бюджета, %   
 &lt; 6 &gt;</t>
  </si>
  <si>
    <t>1.7</t>
  </si>
  <si>
    <t xml:space="preserve">Комплекс процессных мероприятий "Обслуживание муниципального долга города Покачи"</t>
  </si>
  <si>
    <t>1.7.1</t>
  </si>
  <si>
    <t xml:space="preserve">Поддержание долговой нагрузки на бюджет города Покачи на уровне с высокой долговой устойчивостью.</t>
  </si>
  <si>
    <t xml:space="preserve">Объем расходов на обслуживание муниципального долга  в размере не более 5,0% утвержденного объема расходов бюджета, за исключением объема расходов, которые осуществляются за счет субвенций, предоставляемых из других бюджетов бюджетной системы Российской Федерации;</t>
  </si>
  <si>
    <t xml:space="preserve">Доля объема расходов на обслуживание муниципального долга к объему расходов бюджета, за исключением объема расходов, которые осуществляются за счет субвенций, предоставляемых из других бюджетов бюджетной системы Российской Федерации  %
&lt; 3 &gt;</t>
  </si>
  <si>
    <t>1.8</t>
  </si>
  <si>
    <t xml:space="preserve">Комплекс процессных мероприятий "Мониторинг состояния муниципального долга"</t>
  </si>
  <si>
    <t>1.8.1</t>
  </si>
  <si>
    <t xml:space="preserve">Объем муниципального долга в размере не более 50% утвержденных значений объема доходов местного бюджета (без учета утвержденного объема безвозмездных поступлений и поступлений налоговых доходов по дополнительным нормативам отчислений);</t>
  </si>
  <si>
    <t xml:space="preserve">Доля объема муниципального долга  к объему доходов местного бюджета (без учета утвержденного объема безвозмездных поступлений и поступлений налоговых доходов по дополнительным нормативам отчислений), %;
&lt; 4 &gt;</t>
  </si>
  <si>
    <t xml:space="preserve">4. Финансовое обеспечение муниципальной программы</t>
  </si>
  <si>
    <t xml:space="preserve">Наименование муниципальной программы, структурного элемента, источник финансового обеспечения</t>
  </si>
  <si>
    <t xml:space="preserve">Объем финансового обеспечения по годам (рубли)</t>
  </si>
  <si>
    <t xml:space="preserve">Муниципальная программа (всего), в том числе:</t>
  </si>
  <si>
    <t xml:space="preserve">Всего из них:</t>
  </si>
  <si>
    <t xml:space="preserve">в том числе межбюджетные трансферты из федерального бюджета</t>
  </si>
  <si>
    <t xml:space="preserve">в том числе межбюджетные трансферты из бюджета автономного округа</t>
  </si>
  <si>
    <t xml:space="preserve">Местный бюджет</t>
  </si>
  <si>
    <t xml:space="preserve">Иные источники</t>
  </si>
  <si>
    <t xml:space="preserve">Объем налоговых расходов</t>
  </si>
  <si>
    <t xml:space="preserve">Структурный элемент Комплекс процессных мероприятий "Организация  планирования, создание условий для исполнения бюджета города Покачи, формирование отчетности о его исполнении" (всего), в том числе:
ЦС 14.4.01.00000</t>
  </si>
  <si>
    <t xml:space="preserve">Структурный элемент Комплекс процессных мероприятий "Обеспечение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полномочия)" (всего), в том числе:
ЦС 14.4.02.00000</t>
  </si>
  <si>
    <t xml:space="preserve">Структурный элемент Комплекс процессных мероприятий "Обеспечение деятельности органов местного самоуправления осуществляющие отдельные переданные государственные полномочия" (всего), в том числе:
ЦС 14.4.03.00000</t>
  </si>
  <si>
    <t xml:space="preserve">Структурный элемент Комплекс процессных мероприятий "Обеспечение деятельности муниципального учреждения "Центр по бухгалтерскому и экономическому обслуживанию" (всего), в том числе:
ЦС 14.4.04.00000</t>
  </si>
  <si>
    <t xml:space="preserve">Структурный элемент Комплекс процессных мероприятий "Обеспечение условий для предоставления дополнительных гарантий и компенсаций утвержденных решением Думы города Покачи о бюджете города Покачи" (всего), в том числе:
ЦС 14.4.05.00000</t>
  </si>
  <si>
    <t xml:space="preserve">Структурный элемент Комплекс процессных мероприятий "Формирование в бюджете города Покачи резервного фонда администрации города в соответствии с требованиями Бюджетного кодекса Российской Федерации" (всего), в том числе:
ЦС 14.4.06.00000</t>
  </si>
  <si>
    <t xml:space="preserve">Структурный элемент Комплекс процессных мероприятий Комплекс процессных мероприятий "Обслуживание муниципального долга города Покачи" (всего), в том числе:
ЦС 14.4.07.00000</t>
  </si>
  <si>
    <t xml:space="preserve">Структурный элемент Комплекс процессных мероприятий "Мониторинг состояния муниципального долга" (всего), в том числе:
ЦС 14.4.08.00000</t>
  </si>
  <si>
    <t xml:space="preserve">Таблица 1</t>
  </si>
  <si>
    <t xml:space="preserve"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муниципальное-частном партнерстве и концессионными соглашениями</t>
  </si>
  <si>
    <t xml:space="preserve">Наименование объекта</t>
  </si>
  <si>
    <t>Мощность</t>
  </si>
  <si>
    <t xml:space="preserve">Срок строительства, проектирования (характер работ)</t>
  </si>
  <si>
    <t xml:space="preserve">Стоимость объекта в ценах соответствующих лет с учетом периода реализации проекта (планируемый объем инвестиций)</t>
  </si>
  <si>
    <t xml:space="preserve">Остаток стоимости на 01.01.20____</t>
  </si>
  <si>
    <t xml:space="preserve">Источники финансирования</t>
  </si>
  <si>
    <t xml:space="preserve">Инвестиции (рубли)</t>
  </si>
  <si>
    <t xml:space="preserve">Механизм реализации</t>
  </si>
  <si>
    <t xml:space="preserve">Заказчик по строительству (приобретению)</t>
  </si>
  <si>
    <t>20__г.</t>
  </si>
  <si>
    <t xml:space="preserve">В период реализации муниципальной программы 20__-20__</t>
  </si>
  <si>
    <t xml:space="preserve">1. Цель муниципальной программы</t>
  </si>
  <si>
    <t xml:space="preserve">Всего в том числе:</t>
  </si>
  <si>
    <t xml:space="preserve">Федеральный бюджет</t>
  </si>
  <si>
    <t xml:space="preserve">Бюджет автономного округа</t>
  </si>
  <si>
    <t xml:space="preserve"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муниципальное-частном партнерстве и концессионными соглашениями</t>
  </si>
  <si>
    <t xml:space="preserve">Всего по разделу 1:</t>
  </si>
  <si>
    <t xml:space="preserve">Наименование объекта 1</t>
  </si>
  <si>
    <t xml:space="preserve"> - </t>
  </si>
  <si>
    <t xml:space="preserve">и т.д.</t>
  </si>
  <si>
    <t xml:space="preserve">2. Объекты планируемые к созданию в период реализации государственной программы 20___-20__ годов</t>
  </si>
  <si>
    <t xml:space="preserve">Всего по разделу 2:</t>
  </si>
  <si>
    <t xml:space="preserve">Таблица 2</t>
  </si>
  <si>
    <t xml:space="preserve">Наказы избирателей</t>
  </si>
  <si>
    <t>Основание</t>
  </si>
  <si>
    <t xml:space="preserve">Структурные элементы (основные мероприятия) муниципальной программы</t>
  </si>
  <si>
    <t xml:space="preserve">Сумма всего, руб.</t>
  </si>
  <si>
    <t xml:space="preserve">по годам в руб.</t>
  </si>
  <si>
    <t xml:space="preserve">Нормативный правовой акт</t>
  </si>
  <si>
    <t>Реквизиты</t>
  </si>
  <si>
    <t xml:space="preserve">Пункт, подпункт</t>
  </si>
  <si>
    <t>Содержание</t>
  </si>
  <si>
    <t>20__</t>
  </si>
  <si>
    <t xml:space="preserve">Таблица 3</t>
  </si>
  <si>
    <t xml:space="preserve"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</si>
  <si>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 xml:space="preserve">Содержание предложения</t>
  </si>
  <si>
    <t xml:space="preserve">Номер, наименование показателя</t>
  </si>
  <si>
    <t xml:space="preserve">Ответственный исполнитель</t>
  </si>
  <si>
    <t>Автор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</si>
</sst>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[$-419]#,##0"/>
  </numFmts>
  <fonts count="9">
    <font>
      <sz val="11.000000"/>
      <color theme="1"/>
      <name val="Calibri"/>
      <scheme val="minor"/>
    </font>
    <font>
      <sz val="11.000000"/>
      <color theme="1"/>
      <name val="Times New Roman"/>
    </font>
    <font>
      <sz val="12.000000"/>
      <color theme="1"/>
      <name val="Times New Roman"/>
    </font>
    <font>
      <sz val="12.000000"/>
      <name val="Times New Roman"/>
    </font>
    <font>
      <sz val="14.000000"/>
      <color theme="1"/>
      <name val="Times New Roman"/>
    </font>
    <font>
      <sz val="14.000000"/>
      <name val="Times New Roman"/>
    </font>
    <font>
      <sz val="12.000000"/>
      <color theme="1"/>
      <name val="Calibri"/>
      <scheme val="minor"/>
    </font>
    <font>
      <b/>
      <sz val="12.000000"/>
      <color theme="1"/>
      <name val="Times New Roman"/>
    </font>
    <font>
      <sz val="12.000000"/>
      <color indexed="2"/>
      <name val="Times New Roman"/>
    </font>
  </fonts>
  <fills count="2">
    <fill>
      <patternFill patternType="none"/>
    </fill>
    <fill>
      <patternFill patternType="gray125"/>
    </fill>
  </fills>
  <borders count="48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"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</cellStyleXfs>
  <cellXfs count="171">
    <xf fontId="0" fillId="0" borderId="0" numFmtId="160" xfId="0" applyNumberFormat="1"/>
    <xf fontId="1" fillId="0" borderId="0" numFmtId="160" xfId="0" applyNumberFormat="1" applyFont="1"/>
    <xf fontId="1" fillId="0" borderId="0" numFmtId="160" xfId="1" applyNumberFormat="1" applyFont="1"/>
    <xf fontId="2" fillId="0" borderId="0" numFmtId="160" xfId="1" applyNumberFormat="1" applyFont="1"/>
    <xf fontId="3" fillId="0" borderId="0" numFmtId="160" xfId="1" applyNumberFormat="1" applyFont="1"/>
    <xf fontId="2" fillId="0" borderId="0" numFmtId="160" xfId="1" applyNumberFormat="1" applyFont="1" applyAlignment="1">
      <alignment horizontal="right" wrapText="1"/>
    </xf>
    <xf fontId="2" fillId="0" borderId="0" numFmtId="160" xfId="1" applyNumberFormat="1" applyFont="1" applyAlignment="1">
      <alignment horizontal="right"/>
    </xf>
    <xf fontId="2" fillId="0" borderId="0" numFmtId="160" xfId="0" applyNumberFormat="1" applyFont="1" applyAlignment="1">
      <alignment horizontal="center" vertical="center" wrapText="1"/>
    </xf>
    <xf fontId="2" fillId="0" borderId="0" numFmtId="160" xfId="0" applyNumberFormat="1" applyFont="1" applyAlignment="1">
      <alignment horizontal="center" vertical="center"/>
    </xf>
    <xf fontId="2" fillId="0" borderId="1" numFmtId="160" xfId="0" applyNumberFormat="1" applyFont="1" applyBorder="1" applyAlignment="1">
      <alignment vertical="top" wrapText="1"/>
    </xf>
    <xf fontId="2" fillId="0" borderId="2" numFmtId="160" xfId="0" applyNumberFormat="1" applyFont="1" applyBorder="1" applyAlignment="1">
      <alignment horizontal="left" vertical="center" wrapText="1"/>
    </xf>
    <xf fontId="2" fillId="0" borderId="3" numFmtId="160" xfId="0" applyNumberFormat="1" applyFont="1" applyBorder="1" applyAlignment="1">
      <alignment horizontal="left" vertical="center" wrapText="1"/>
    </xf>
    <xf fontId="2" fillId="0" borderId="4" numFmtId="160" xfId="0" applyNumberFormat="1" applyFont="1" applyBorder="1" applyAlignment="1">
      <alignment horizontal="left" vertical="center" wrapText="1"/>
    </xf>
    <xf fontId="2" fillId="0" borderId="2" numFmtId="160" xfId="0" applyNumberFormat="1" applyFont="1" applyBorder="1" applyAlignment="1">
      <alignment horizontal="left" vertical="top" wrapText="1"/>
    </xf>
    <xf fontId="2" fillId="0" borderId="3" numFmtId="160" xfId="0" applyNumberFormat="1" applyFont="1" applyBorder="1" applyAlignment="1">
      <alignment horizontal="left" vertical="top" wrapText="1"/>
    </xf>
    <xf fontId="2" fillId="0" borderId="4" numFmtId="160" xfId="0" applyNumberFormat="1" applyFont="1" applyBorder="1" applyAlignment="1">
      <alignment horizontal="left" vertical="top" wrapText="1"/>
    </xf>
    <xf fontId="2" fillId="0" borderId="5" numFmtId="160" xfId="0" applyNumberFormat="1" applyFont="1" applyBorder="1" applyAlignment="1">
      <alignment vertical="top" wrapText="1"/>
    </xf>
    <xf fontId="3" fillId="0" borderId="2" numFmtId="160" xfId="0" applyNumberFormat="1" applyFont="1" applyBorder="1" applyAlignment="1">
      <alignment horizontal="left" vertical="center" wrapText="1"/>
    </xf>
    <xf fontId="3" fillId="0" borderId="3" numFmtId="160" xfId="0" applyNumberFormat="1" applyFont="1" applyBorder="1" applyAlignment="1">
      <alignment horizontal="left" vertical="center"/>
    </xf>
    <xf fontId="3" fillId="0" borderId="4" numFmtId="160" xfId="0" applyNumberFormat="1" applyFont="1" applyBorder="1" applyAlignment="1">
      <alignment horizontal="left" vertical="center"/>
    </xf>
    <xf fontId="2" fillId="0" borderId="6" numFmtId="160" xfId="0" applyNumberFormat="1" applyFont="1" applyBorder="1" applyAlignment="1">
      <alignment horizontal="left" vertical="top" wrapText="1"/>
    </xf>
    <xf fontId="2" fillId="0" borderId="7" numFmtId="160" xfId="0" applyNumberFormat="1" applyFont="1" applyBorder="1" applyAlignment="1">
      <alignment horizontal="left" vertical="center"/>
    </xf>
    <xf fontId="2" fillId="0" borderId="7" numFmtId="160" xfId="0" applyNumberFormat="1" applyFont="1" applyBorder="1" applyAlignment="1">
      <alignment horizontal="center" vertical="center"/>
    </xf>
    <xf fontId="2" fillId="0" borderId="8" numFmtId="160" xfId="0" applyNumberFormat="1" applyFont="1" applyBorder="1" applyAlignment="1">
      <alignment horizontal="left" vertical="center"/>
    </xf>
    <xf fontId="2" fillId="0" borderId="8" numFmtId="160" xfId="0" applyNumberFormat="1" applyFont="1" applyBorder="1" applyAlignment="1">
      <alignment vertical="center"/>
    </xf>
    <xf fontId="2" fillId="0" borderId="8" numFmtId="49" xfId="0" applyNumberFormat="1" applyFont="1" applyBorder="1" applyAlignment="1">
      <alignment horizontal="center" vertical="center"/>
    </xf>
    <xf fontId="2" fillId="0" borderId="9" numFmtId="160" xfId="0" applyNumberFormat="1" applyFont="1" applyBorder="1" applyAlignment="1">
      <alignment horizontal="left" vertical="top" wrapText="1"/>
    </xf>
    <xf fontId="2" fillId="0" borderId="10" numFmtId="160" xfId="0" applyNumberFormat="1" applyFont="1" applyBorder="1" applyAlignment="1">
      <alignment horizontal="left"/>
    </xf>
    <xf fontId="2" fillId="0" borderId="11" numFmtId="160" xfId="0" applyNumberFormat="1" applyFont="1" applyBorder="1" applyAlignment="1">
      <alignment horizontal="left"/>
    </xf>
    <xf fontId="2" fillId="0" borderId="7" numFmtId="4" xfId="0" applyNumberFormat="1" applyFont="1" applyBorder="1" applyAlignment="1">
      <alignment horizontal="center" vertical="center"/>
    </xf>
    <xf fontId="2" fillId="0" borderId="10" numFmtId="4" xfId="0" applyNumberFormat="1" applyFont="1" applyBorder="1" applyAlignment="1">
      <alignment horizontal="center" vertical="center"/>
    </xf>
    <xf fontId="2" fillId="0" borderId="12" numFmtId="4" xfId="0" applyNumberFormat="1" applyFont="1" applyBorder="1" applyAlignment="1">
      <alignment horizontal="center" vertical="center"/>
    </xf>
    <xf fontId="2" fillId="0" borderId="11" numFmtId="4" xfId="0" applyNumberFormat="1" applyFont="1" applyBorder="1" applyAlignment="1">
      <alignment horizontal="center" vertical="center"/>
    </xf>
    <xf fontId="2" fillId="0" borderId="13" numFmtId="160" xfId="0" applyNumberFormat="1" applyFont="1" applyBorder="1" applyAlignment="1">
      <alignment horizontal="left"/>
    </xf>
    <xf fontId="2" fillId="0" borderId="14" numFmtId="160" xfId="0" applyNumberFormat="1" applyFont="1" applyBorder="1" applyAlignment="1">
      <alignment horizontal="left"/>
    </xf>
    <xf fontId="2" fillId="0" borderId="8" numFmtId="4" xfId="0" applyNumberFormat="1" applyFont="1" applyBorder="1" applyAlignment="1">
      <alignment horizontal="center" vertical="center"/>
    </xf>
    <xf fontId="2" fillId="0" borderId="13" numFmtId="4" xfId="0" applyNumberFormat="1" applyFont="1" applyBorder="1" applyAlignment="1">
      <alignment horizontal="center" vertical="center"/>
    </xf>
    <xf fontId="2" fillId="0" borderId="15" numFmtId="4" xfId="0" applyNumberFormat="1" applyFont="1" applyBorder="1" applyAlignment="1">
      <alignment horizontal="center" vertical="center"/>
    </xf>
    <xf fontId="2" fillId="0" borderId="14" numFmtId="4" xfId="0" applyNumberFormat="1" applyFont="1" applyBorder="1" applyAlignment="1">
      <alignment horizontal="center" vertical="center"/>
    </xf>
    <xf fontId="2" fillId="0" borderId="16" numFmtId="160" xfId="0" applyNumberFormat="1" applyFont="1" applyBorder="1" applyAlignment="1">
      <alignment horizontal="left" vertical="top" wrapText="1"/>
    </xf>
    <xf fontId="2" fillId="0" borderId="17" numFmtId="160" xfId="0" applyNumberFormat="1" applyFont="1" applyBorder="1" applyAlignment="1">
      <alignment horizontal="left"/>
    </xf>
    <xf fontId="2" fillId="0" borderId="18" numFmtId="160" xfId="0" applyNumberFormat="1" applyFont="1" applyBorder="1" applyAlignment="1">
      <alignment horizontal="left"/>
    </xf>
    <xf fontId="2" fillId="0" borderId="19" numFmtId="160" xfId="0" applyNumberFormat="1" applyFont="1" applyBorder="1" applyAlignment="1">
      <alignment horizontal="left" vertical="center" wrapText="1"/>
    </xf>
    <xf fontId="2" fillId="0" borderId="20" numFmtId="160" xfId="0" applyNumberFormat="1" applyFont="1" applyBorder="1" applyAlignment="1">
      <alignment horizontal="left" vertical="center" wrapText="1"/>
    </xf>
    <xf fontId="2" fillId="0" borderId="21" numFmtId="160" xfId="0" applyNumberFormat="1" applyFont="1" applyBorder="1" applyAlignment="1">
      <alignment horizontal="left" vertical="center" wrapText="1"/>
    </xf>
    <xf fontId="3" fillId="0" borderId="22" numFmtId="160" xfId="0" applyNumberFormat="1" applyFont="1" applyBorder="1" applyAlignment="1">
      <alignment horizontal="center" vertical="center" wrapText="1"/>
    </xf>
    <xf fontId="3" fillId="0" borderId="20" numFmtId="160" xfId="0" applyNumberFormat="1" applyFont="1" applyBorder="1" applyAlignment="1">
      <alignment horizontal="center" vertical="center"/>
    </xf>
    <xf fontId="3" fillId="0" borderId="23" numFmtId="160" xfId="0" applyNumberFormat="1" applyFont="1" applyBorder="1" applyAlignment="1">
      <alignment horizontal="center" vertical="center"/>
    </xf>
    <xf fontId="2" fillId="0" borderId="24" numFmtId="160" xfId="0" applyNumberFormat="1" applyFont="1" applyBorder="1" applyAlignment="1">
      <alignment horizontal="center" vertical="center" wrapText="1"/>
    </xf>
    <xf fontId="2" fillId="0" borderId="25" numFmtId="160" xfId="0" applyNumberFormat="1" applyFont="1" applyBorder="1" applyAlignment="1">
      <alignment horizontal="center" vertical="center" wrapText="1"/>
    </xf>
    <xf fontId="2" fillId="0" borderId="25" numFmtId="160" xfId="0" applyNumberFormat="1" applyFont="1" applyBorder="1" applyAlignment="1">
      <alignment horizontal="center" vertical="center"/>
    </xf>
    <xf fontId="2" fillId="0" borderId="26" numFmtId="160" xfId="0" applyNumberFormat="1" applyFont="1" applyBorder="1" applyAlignment="1">
      <alignment horizontal="center" vertical="center" wrapText="1"/>
    </xf>
    <xf fontId="2" fillId="0" borderId="27" numFmtId="160" xfId="0" applyNumberFormat="1" applyFont="1" applyBorder="1" applyAlignment="1">
      <alignment horizontal="center" vertical="center" wrapText="1"/>
    </xf>
    <xf fontId="2" fillId="0" borderId="8" numFmtId="160" xfId="0" applyNumberFormat="1" applyFont="1" applyBorder="1" applyAlignment="1">
      <alignment horizontal="center" vertical="center" wrapText="1"/>
    </xf>
    <xf fontId="2" fillId="0" borderId="8" numFmtId="160" xfId="0" applyNumberFormat="1" applyFont="1" applyBorder="1" applyAlignment="1">
      <alignment horizontal="center" vertical="center"/>
    </xf>
    <xf fontId="2" fillId="0" borderId="28" numFmtId="160" xfId="0" applyNumberFormat="1" applyFont="1" applyBorder="1" applyAlignment="1">
      <alignment horizontal="center" vertical="center" wrapText="1"/>
    </xf>
    <xf fontId="2" fillId="0" borderId="27" numFmtId="49" xfId="0" applyNumberFormat="1" applyFont="1" applyBorder="1" applyAlignment="1">
      <alignment horizontal="center" vertical="center" wrapText="1"/>
    </xf>
    <xf fontId="2" fillId="0" borderId="8" numFmtId="49" xfId="0" applyNumberFormat="1" applyFont="1" applyBorder="1" applyAlignment="1">
      <alignment horizontal="center" vertical="center" wrapText="1"/>
    </xf>
    <xf fontId="2" fillId="0" borderId="28" numFmtId="49" xfId="0" applyNumberFormat="1" applyFont="1" applyBorder="1" applyAlignment="1">
      <alignment horizontal="center" vertical="center" wrapText="1"/>
    </xf>
    <xf fontId="2" fillId="0" borderId="29" numFmtId="49" xfId="0" applyNumberFormat="1" applyFont="1" applyBorder="1" applyAlignment="1">
      <alignment horizontal="left" vertical="center" wrapText="1"/>
    </xf>
    <xf fontId="2" fillId="0" borderId="15" numFmtId="49" xfId="0" applyNumberFormat="1" applyFont="1" applyBorder="1" applyAlignment="1">
      <alignment horizontal="left" vertical="center" wrapText="1"/>
    </xf>
    <xf fontId="2" fillId="0" borderId="30" numFmtId="49" xfId="0" applyNumberFormat="1" applyFont="1" applyBorder="1" applyAlignment="1">
      <alignment horizontal="left" vertical="center" wrapText="1"/>
    </xf>
    <xf fontId="2" fillId="0" borderId="27" numFmtId="49" xfId="0" applyNumberFormat="1" applyFont="1" applyBorder="1" applyAlignment="1">
      <alignment horizontal="center" vertical="center"/>
    </xf>
    <xf fontId="3" fillId="0" borderId="8" numFmtId="160" xfId="1" applyNumberFormat="1" applyFont="1" applyBorder="1" applyAlignment="1">
      <alignment horizontal="center" vertical="center" wrapText="1"/>
    </xf>
    <xf fontId="3" fillId="0" borderId="8" numFmtId="49" xfId="1" applyNumberFormat="1" applyFont="1" applyBorder="1" applyAlignment="1">
      <alignment horizontal="center" vertical="center" wrapText="1"/>
    </xf>
    <xf fontId="2" fillId="0" borderId="8" numFmtId="160" xfId="1" applyNumberFormat="1" applyFont="1" applyBorder="1" applyAlignment="1">
      <alignment horizontal="center" vertical="center" wrapText="1"/>
    </xf>
    <xf fontId="2" fillId="0" borderId="8" numFmtId="1" xfId="0" applyNumberFormat="1" applyFont="1" applyBorder="1" applyAlignment="1">
      <alignment horizontal="center" vertical="center"/>
    </xf>
    <xf fontId="2" fillId="0" borderId="8" numFmtId="2" xfId="0" applyNumberFormat="1" applyFont="1" applyBorder="1" applyAlignment="1">
      <alignment horizontal="center" vertical="center"/>
    </xf>
    <xf fontId="2" fillId="0" borderId="31" numFmtId="49" xfId="0" applyNumberFormat="1" applyFont="1" applyBorder="1" applyAlignment="1">
      <alignment horizontal="center" vertical="center"/>
    </xf>
    <xf fontId="3" fillId="0" borderId="32" numFmtId="160" xfId="1" applyNumberFormat="1" applyFont="1" applyBorder="1" applyAlignment="1">
      <alignment horizontal="center" vertical="center" wrapText="1"/>
    </xf>
    <xf fontId="2" fillId="0" borderId="32" numFmtId="160" xfId="1" applyNumberFormat="1" applyFont="1" applyBorder="1" applyAlignment="1">
      <alignment horizontal="center" vertical="center" wrapText="1"/>
    </xf>
    <xf fontId="2" fillId="0" borderId="32" numFmtId="160" xfId="0" applyNumberFormat="1" applyFont="1" applyBorder="1" applyAlignment="1">
      <alignment horizontal="center" vertical="center"/>
    </xf>
    <xf fontId="3" fillId="0" borderId="32" numFmtId="49" xfId="1" applyNumberFormat="1" applyFont="1" applyBorder="1" applyAlignment="1">
      <alignment horizontal="center" vertical="center" wrapText="1"/>
    </xf>
    <xf fontId="3" fillId="0" borderId="32" numFmtId="160" xfId="0" applyNumberFormat="1" applyFont="1" applyBorder="1" applyAlignment="1">
      <alignment horizontal="center" vertical="center" wrapText="1"/>
    </xf>
    <xf fontId="2" fillId="0" borderId="32" numFmtId="160" xfId="0" applyNumberFormat="1" applyFont="1" applyBorder="1" applyAlignment="1">
      <alignment horizontal="center" vertical="center" wrapText="1"/>
    </xf>
    <xf fontId="4" fillId="0" borderId="0" numFmtId="160" xfId="0" applyNumberFormat="1" applyFont="1" applyAlignment="1">
      <alignment horizontal="center" vertical="center"/>
    </xf>
    <xf fontId="4" fillId="0" borderId="24" numFmtId="160" xfId="0" applyNumberFormat="1" applyFont="1" applyBorder="1" applyAlignment="1">
      <alignment horizontal="center" vertical="center" wrapText="1"/>
    </xf>
    <xf fontId="4" fillId="0" borderId="25" numFmtId="160" xfId="0" applyNumberFormat="1" applyFont="1" applyBorder="1" applyAlignment="1">
      <alignment horizontal="center" vertical="center" wrapText="1"/>
    </xf>
    <xf fontId="4" fillId="0" borderId="33" numFmtId="160" xfId="0" applyNumberFormat="1" applyFont="1" applyBorder="1" applyAlignment="1">
      <alignment horizontal="center" vertical="center" wrapText="1"/>
    </xf>
    <xf fontId="4" fillId="0" borderId="25" numFmtId="160" xfId="0" applyNumberFormat="1" applyFont="1" applyBorder="1" applyAlignment="1">
      <alignment horizontal="center" vertical="center"/>
    </xf>
    <xf fontId="4" fillId="0" borderId="26" numFmtId="160" xfId="0" applyNumberFormat="1" applyFont="1" applyBorder="1" applyAlignment="1">
      <alignment horizontal="center" vertical="center" wrapText="1"/>
    </xf>
    <xf fontId="4" fillId="0" borderId="27" numFmtId="160" xfId="0" applyNumberFormat="1" applyFont="1" applyBorder="1" applyAlignment="1">
      <alignment horizontal="center" vertical="center" wrapText="1"/>
    </xf>
    <xf fontId="4" fillId="0" borderId="8" numFmtId="160" xfId="0" applyNumberFormat="1" applyFont="1" applyBorder="1" applyAlignment="1">
      <alignment horizontal="center" vertical="center" wrapText="1"/>
    </xf>
    <xf fontId="4" fillId="0" borderId="7" numFmtId="160" xfId="0" applyNumberFormat="1" applyFont="1" applyBorder="1" applyAlignment="1">
      <alignment horizontal="center" vertical="center" wrapText="1"/>
    </xf>
    <xf fontId="4" fillId="0" borderId="8" numFmtId="49" xfId="0" applyNumberFormat="1" applyFont="1" applyBorder="1" applyAlignment="1">
      <alignment horizontal="center" vertical="center"/>
    </xf>
    <xf fontId="4" fillId="0" borderId="8" numFmtId="160" xfId="0" applyNumberFormat="1" applyFont="1" applyBorder="1" applyAlignment="1">
      <alignment horizontal="center" vertical="center"/>
    </xf>
    <xf fontId="4" fillId="0" borderId="28" numFmtId="160" xfId="0" applyNumberFormat="1" applyFont="1" applyBorder="1" applyAlignment="1">
      <alignment horizontal="center" vertical="center" wrapText="1"/>
    </xf>
    <xf fontId="4" fillId="0" borderId="27" numFmtId="49" xfId="0" applyNumberFormat="1" applyFont="1" applyBorder="1" applyAlignment="1">
      <alignment horizontal="center" vertical="center" wrapText="1"/>
    </xf>
    <xf fontId="4" fillId="0" borderId="8" numFmtId="49" xfId="0" applyNumberFormat="1" applyFont="1" applyBorder="1" applyAlignment="1">
      <alignment horizontal="center" vertical="center" wrapText="1"/>
    </xf>
    <xf fontId="4" fillId="0" borderId="28" numFmtId="49" xfId="0" applyNumberFormat="1" applyFont="1" applyBorder="1" applyAlignment="1">
      <alignment horizontal="center" vertical="center" wrapText="1"/>
    </xf>
    <xf fontId="4" fillId="0" borderId="13" numFmtId="49" xfId="0" applyNumberFormat="1" applyFont="1" applyBorder="1" applyAlignment="1">
      <alignment horizontal="center" vertical="center" wrapText="1"/>
    </xf>
    <xf fontId="4" fillId="0" borderId="15" numFmtId="49" xfId="0" applyNumberFormat="1" applyFont="1" applyBorder="1" applyAlignment="1">
      <alignment horizontal="center" vertical="center" wrapText="1"/>
    </xf>
    <xf fontId="4" fillId="0" borderId="30" numFmtId="49" xfId="0" applyNumberFormat="1" applyFont="1" applyBorder="1" applyAlignment="1">
      <alignment horizontal="center" vertical="center" wrapText="1"/>
    </xf>
    <xf fontId="4" fillId="0" borderId="27" numFmtId="49" xfId="0" applyNumberFormat="1" applyFont="1" applyBorder="1" applyAlignment="1">
      <alignment horizontal="center" vertical="center"/>
    </xf>
    <xf fontId="5" fillId="0" borderId="8" numFmtId="160" xfId="1" applyNumberFormat="1" applyFont="1" applyBorder="1" applyAlignment="1">
      <alignment horizontal="center" vertical="center" wrapText="1"/>
    </xf>
    <xf fontId="0" fillId="0" borderId="0" numFmtId="160" xfId="1" applyNumberFormat="1"/>
    <xf fontId="2" fillId="0" borderId="12" numFmtId="160" xfId="1" applyNumberFormat="1" applyFont="1" applyBorder="1" applyAlignment="1">
      <alignment horizontal="center"/>
    </xf>
    <xf fontId="2" fillId="0" borderId="34" numFmtId="160" xfId="1" applyNumberFormat="1" applyFont="1" applyBorder="1" applyAlignment="1">
      <alignment horizontal="center" vertical="center" wrapText="1"/>
    </xf>
    <xf fontId="2" fillId="0" borderId="35" numFmtId="160" xfId="1" applyNumberFormat="1" applyFont="1" applyBorder="1" applyAlignment="1">
      <alignment horizontal="center" vertical="center" wrapText="1"/>
    </xf>
    <xf fontId="2" fillId="0" borderId="7" numFmtId="160" xfId="1" applyNumberFormat="1" applyFont="1" applyBorder="1" applyAlignment="1">
      <alignment horizontal="center" vertical="center" wrapText="1"/>
    </xf>
    <xf fontId="2" fillId="0" borderId="8" numFmtId="49" xfId="1" applyNumberFormat="1" applyFont="1" applyBorder="1" applyAlignment="1">
      <alignment horizontal="center" vertical="center"/>
    </xf>
    <xf fontId="2" fillId="0" borderId="34" numFmtId="160" xfId="1" applyNumberFormat="1" applyFont="1" applyBorder="1" applyAlignment="1">
      <alignment horizontal="center"/>
    </xf>
    <xf fontId="2" fillId="0" borderId="13" numFmtId="160" xfId="1" applyNumberFormat="1" applyFont="1" applyBorder="1" applyAlignment="1">
      <alignment horizontal="center"/>
    </xf>
    <xf fontId="2" fillId="0" borderId="15" numFmtId="160" xfId="1" applyNumberFormat="1" applyFont="1" applyBorder="1" applyAlignment="1">
      <alignment horizontal="center"/>
    </xf>
    <xf fontId="2" fillId="0" borderId="34" numFmtId="49" xfId="1" applyNumberFormat="1" applyFont="1" applyBorder="1" applyAlignment="1">
      <alignment horizontal="center"/>
    </xf>
    <xf fontId="2" fillId="0" borderId="13" numFmtId="160" xfId="1" applyNumberFormat="1" applyFont="1" applyBorder="1" applyAlignment="1">
      <alignment horizontal="center" vertical="center"/>
    </xf>
    <xf fontId="2" fillId="0" borderId="15" numFmtId="160" xfId="1" applyNumberFormat="1" applyFont="1" applyBorder="1" applyAlignment="1">
      <alignment horizontal="center" vertical="center"/>
    </xf>
    <xf fontId="2" fillId="0" borderId="36" numFmtId="160" xfId="1" applyNumberFormat="1" applyFont="1" applyBorder="1" applyAlignment="1">
      <alignment horizontal="center" vertical="center" wrapText="1"/>
    </xf>
    <xf fontId="2" fillId="0" borderId="13" numFmtId="160" xfId="1" applyNumberFormat="1" applyFont="1" applyBorder="1" applyAlignment="1">
      <alignment horizontal="center" vertical="center" wrapText="1"/>
    </xf>
    <xf fontId="6" fillId="0" borderId="15" numFmtId="160" xfId="0" applyNumberFormat="1" applyFont="1" applyBorder="1" applyAlignment="1">
      <alignment vertical="center"/>
    </xf>
    <xf fontId="2" fillId="0" borderId="15" numFmtId="160" xfId="1" applyNumberFormat="1" applyFont="1" applyBorder="1" applyAlignment="1">
      <alignment horizontal="center" vertical="center" wrapText="1"/>
    </xf>
    <xf fontId="2" fillId="0" borderId="14" numFmtId="160" xfId="1" applyNumberFormat="1" applyFont="1" applyBorder="1" applyAlignment="1">
      <alignment horizontal="center" vertical="center" wrapText="1"/>
    </xf>
    <xf fontId="2" fillId="0" borderId="8" numFmtId="49" xfId="1" applyNumberFormat="1" applyFont="1" applyBorder="1" applyAlignment="1">
      <alignment horizontal="center"/>
    </xf>
    <xf fontId="4" fillId="0" borderId="12" numFmtId="160" xfId="1" applyNumberFormat="1" applyFont="1" applyBorder="1" applyAlignment="1">
      <alignment horizontal="center" vertical="center"/>
    </xf>
    <xf fontId="7" fillId="0" borderId="8" numFmtId="160" xfId="1" applyNumberFormat="1" applyFont="1" applyBorder="1" applyAlignment="1">
      <alignment vertical="center"/>
    </xf>
    <xf fontId="7" fillId="0" borderId="8" numFmtId="4" xfId="1" applyNumberFormat="1" applyFont="1" applyBorder="1"/>
    <xf fontId="2" fillId="0" borderId="34" numFmtId="160" xfId="1" applyNumberFormat="1" applyFont="1" applyBorder="1" applyAlignment="1">
      <alignment vertical="center"/>
    </xf>
    <xf fontId="2" fillId="0" borderId="8" numFmtId="4" xfId="1" applyNumberFormat="1" applyFont="1" applyBorder="1"/>
    <xf fontId="7" fillId="0" borderId="34" numFmtId="160" xfId="1" applyNumberFormat="1" applyFont="1" applyBorder="1" applyAlignment="1">
      <alignment vertical="center" wrapText="1"/>
    </xf>
    <xf fontId="7" fillId="0" borderId="8" numFmtId="4" xfId="1" applyNumberFormat="1" applyFont="1" applyBorder="1" applyAlignment="1">
      <alignment vertical="center"/>
    </xf>
    <xf fontId="2" fillId="0" borderId="34" numFmtId="160" xfId="1" applyNumberFormat="1" applyFont="1" applyBorder="1" applyAlignment="1">
      <alignment vertical="center" wrapText="1"/>
    </xf>
    <xf fontId="2" fillId="0" borderId="8" numFmtId="160" xfId="1" applyNumberFormat="1" applyFont="1" applyBorder="1" applyAlignment="1">
      <alignment vertical="center"/>
    </xf>
    <xf fontId="8" fillId="0" borderId="0" numFmtId="160" xfId="1" applyNumberFormat="1" applyFont="1" applyAlignment="1">
      <alignment horizontal="right"/>
    </xf>
    <xf fontId="8" fillId="0" borderId="0" numFmtId="160" xfId="1" applyNumberFormat="1" applyFont="1"/>
    <xf fontId="2" fillId="0" borderId="37" numFmtId="160" xfId="0" applyNumberFormat="1" applyFont="1" applyBorder="1" applyAlignment="1">
      <alignment horizontal="center" vertical="center" wrapText="1"/>
    </xf>
    <xf fontId="2" fillId="0" borderId="33" numFmtId="160" xfId="0" applyNumberFormat="1" applyFont="1" applyBorder="1" applyAlignment="1">
      <alignment horizontal="center" vertical="center" wrapText="1"/>
    </xf>
    <xf fontId="2" fillId="0" borderId="7" numFmtId="160" xfId="0" applyNumberFormat="1" applyFont="1" applyBorder="1" applyAlignment="1">
      <alignment horizontal="center" vertical="center" wrapText="1"/>
    </xf>
    <xf fontId="2" fillId="0" borderId="29" numFmtId="49" xfId="0" applyNumberFormat="1" applyFont="1" applyBorder="1" applyAlignment="1">
      <alignment horizontal="center" vertical="center" wrapText="1"/>
    </xf>
    <xf fontId="2" fillId="0" borderId="15" numFmtId="49" xfId="0" applyNumberFormat="1" applyFont="1" applyBorder="1" applyAlignment="1">
      <alignment horizontal="center" vertical="center" wrapText="1"/>
    </xf>
    <xf fontId="2" fillId="0" borderId="38" numFmtId="49" xfId="0" applyNumberFormat="1" applyFont="1" applyBorder="1" applyAlignment="1">
      <alignment horizontal="center" vertical="center"/>
    </xf>
    <xf fontId="2" fillId="0" borderId="36" numFmtId="49" xfId="0" applyNumberFormat="1" applyFont="1" applyBorder="1" applyAlignment="1">
      <alignment horizontal="center" vertical="center"/>
    </xf>
    <xf fontId="2" fillId="0" borderId="39" numFmtId="49" xfId="0" applyNumberFormat="1" applyFont="1" applyBorder="1" applyAlignment="1">
      <alignment horizontal="center" vertical="center"/>
    </xf>
    <xf fontId="3" fillId="0" borderId="8" numFmtId="160" xfId="1" applyNumberFormat="1" applyFont="1" applyBorder="1" applyAlignment="1">
      <alignment horizontal="left" vertical="center" wrapText="1"/>
    </xf>
    <xf fontId="2" fillId="0" borderId="6" numFmtId="49" xfId="0" applyNumberFormat="1" applyFont="1" applyBorder="1" applyAlignment="1">
      <alignment horizontal="center" vertical="center"/>
    </xf>
    <xf fontId="2" fillId="0" borderId="0" numFmtId="49" xfId="0" applyNumberFormat="1" applyFont="1" applyAlignment="1">
      <alignment horizontal="center" vertical="center"/>
    </xf>
    <xf fontId="2" fillId="0" borderId="40" numFmtId="49" xfId="0" applyNumberFormat="1" applyFont="1" applyBorder="1" applyAlignment="1">
      <alignment horizontal="center" vertical="center"/>
    </xf>
    <xf fontId="2" fillId="0" borderId="8" numFmtId="160" xfId="1" applyNumberFormat="1" applyFont="1" applyBorder="1" applyAlignment="1">
      <alignment horizontal="left" vertical="center" wrapText="1"/>
    </xf>
    <xf fontId="2" fillId="0" borderId="41" numFmtId="49" xfId="0" applyNumberFormat="1" applyFont="1" applyBorder="1" applyAlignment="1">
      <alignment horizontal="center" vertical="center"/>
    </xf>
    <xf fontId="2" fillId="0" borderId="12" numFmtId="49" xfId="0" applyNumberFormat="1" applyFont="1" applyBorder="1" applyAlignment="1">
      <alignment horizontal="center" vertical="center"/>
    </xf>
    <xf fontId="2" fillId="0" borderId="11" numFmtId="49" xfId="0" applyNumberFormat="1" applyFont="1" applyBorder="1" applyAlignment="1">
      <alignment horizontal="center" vertical="center"/>
    </xf>
    <xf fontId="2" fillId="0" borderId="29" numFmtId="160" xfId="0" applyNumberFormat="1" applyFont="1" applyBorder="1" applyAlignment="1">
      <alignment horizontal="center" vertical="center" wrapText="1"/>
    </xf>
    <xf fontId="2" fillId="0" borderId="15" numFmtId="160" xfId="0" applyNumberFormat="1" applyFont="1" applyBorder="1" applyAlignment="1">
      <alignment horizontal="center" vertical="center" wrapText="1"/>
    </xf>
    <xf fontId="2" fillId="0" borderId="14" numFmtId="160" xfId="0" applyNumberFormat="1" applyFont="1" applyBorder="1" applyAlignment="1">
      <alignment horizontal="center" vertical="center" wrapText="1"/>
    </xf>
    <xf fontId="1" fillId="0" borderId="8" numFmtId="160" xfId="0" applyNumberFormat="1" applyFont="1" applyBorder="1" applyAlignment="1">
      <alignment horizontal="center" vertical="center"/>
    </xf>
    <xf fontId="1" fillId="0" borderId="8" numFmtId="160" xfId="0" applyNumberFormat="1" applyFont="1" applyBorder="1"/>
    <xf fontId="1" fillId="0" borderId="13" numFmtId="160" xfId="0" applyNumberFormat="1" applyFont="1" applyBorder="1" applyAlignment="1">
      <alignment horizontal="center" vertical="center"/>
    </xf>
    <xf fontId="1" fillId="0" borderId="15" numFmtId="160" xfId="0" applyNumberFormat="1" applyFont="1" applyBorder="1" applyAlignment="1">
      <alignment horizontal="center" vertical="center"/>
    </xf>
    <xf fontId="1" fillId="0" borderId="14" numFmtId="160" xfId="0" applyNumberFormat="1" applyFont="1" applyBorder="1" applyAlignment="1">
      <alignment horizontal="center" vertical="center"/>
    </xf>
    <xf fontId="1" fillId="0" borderId="42" numFmtId="160" xfId="0" applyNumberFormat="1" applyFont="1" applyBorder="1" applyAlignment="1">
      <alignment horizontal="center" vertical="center"/>
    </xf>
    <xf fontId="1" fillId="0" borderId="36" numFmtId="160" xfId="0" applyNumberFormat="1" applyFont="1" applyBorder="1" applyAlignment="1">
      <alignment horizontal="center" vertical="center"/>
    </xf>
    <xf fontId="1" fillId="0" borderId="39" numFmtId="160" xfId="0" applyNumberFormat="1" applyFont="1" applyBorder="1" applyAlignment="1">
      <alignment horizontal="center" vertical="center"/>
    </xf>
    <xf fontId="1" fillId="0" borderId="43" numFmtId="160" xfId="0" applyNumberFormat="1" applyFont="1" applyBorder="1" applyAlignment="1">
      <alignment horizontal="center" vertical="center"/>
    </xf>
    <xf fontId="1" fillId="0" borderId="0" numFmtId="160" xfId="0" applyNumberFormat="1" applyFont="1" applyAlignment="1">
      <alignment horizontal="center" vertical="center"/>
    </xf>
    <xf fontId="1" fillId="0" borderId="40" numFmtId="160" xfId="0" applyNumberFormat="1" applyFont="1" applyBorder="1" applyAlignment="1">
      <alignment horizontal="center" vertical="center"/>
    </xf>
    <xf fontId="1" fillId="0" borderId="10" numFmtId="160" xfId="0" applyNumberFormat="1" applyFont="1" applyBorder="1" applyAlignment="1">
      <alignment horizontal="center" vertical="center"/>
    </xf>
    <xf fontId="1" fillId="0" borderId="12" numFmtId="160" xfId="0" applyNumberFormat="1" applyFont="1" applyBorder="1" applyAlignment="1">
      <alignment horizontal="center" vertical="center"/>
    </xf>
    <xf fontId="1" fillId="0" borderId="11" numFmtId="160" xfId="0" applyNumberFormat="1" applyFont="1" applyBorder="1" applyAlignment="1">
      <alignment horizontal="center" vertical="center"/>
    </xf>
    <xf fontId="2" fillId="0" borderId="5" numFmtId="160" xfId="0" applyNumberFormat="1" applyFont="1" applyBorder="1" applyAlignment="1">
      <alignment horizontal="center" vertical="center" wrapText="1"/>
    </xf>
    <xf fontId="2" fillId="0" borderId="44" numFmtId="160" xfId="0" applyNumberFormat="1" applyFont="1" applyBorder="1" applyAlignment="1">
      <alignment horizontal="center" vertical="center" wrapText="1"/>
    </xf>
    <xf fontId="2" fillId="0" borderId="45" numFmtId="160" xfId="0" applyNumberFormat="1" applyFont="1" applyBorder="1" applyAlignment="1">
      <alignment horizontal="center" vertical="center" wrapText="1"/>
    </xf>
    <xf fontId="2" fillId="0" borderId="46" numFmtId="160" xfId="0" applyNumberFormat="1" applyFont="1" applyBorder="1" applyAlignment="1">
      <alignment horizontal="center" vertical="center" wrapText="1"/>
    </xf>
    <xf fontId="2" fillId="0" borderId="9" numFmtId="160" xfId="0" applyNumberFormat="1" applyFont="1" applyBorder="1" applyAlignment="1">
      <alignment horizontal="center" vertical="center" wrapText="1"/>
    </xf>
    <xf fontId="2" fillId="0" borderId="10" numFmtId="160" xfId="0" applyNumberFormat="1" applyFont="1" applyBorder="1" applyAlignment="1">
      <alignment horizontal="center" vertical="center" wrapText="1"/>
    </xf>
    <xf fontId="2" fillId="0" borderId="12" numFmtId="160" xfId="0" applyNumberFormat="1" applyFont="1" applyBorder="1" applyAlignment="1">
      <alignment horizontal="center" vertical="center" wrapText="1"/>
    </xf>
    <xf fontId="2" fillId="0" borderId="11" numFmtId="160" xfId="0" applyNumberFormat="1" applyFont="1" applyBorder="1" applyAlignment="1">
      <alignment horizontal="center" vertical="center" wrapText="1"/>
    </xf>
    <xf fontId="2" fillId="0" borderId="35" numFmtId="160" xfId="0" applyNumberFormat="1" applyFont="1" applyBorder="1" applyAlignment="1">
      <alignment horizontal="center" vertical="center" wrapText="1"/>
    </xf>
    <xf fontId="2" fillId="0" borderId="47" numFmtId="160" xfId="0" applyNumberFormat="1" applyFont="1" applyBorder="1" applyAlignment="1">
      <alignment horizontal="center" vertical="center" wrapText="1"/>
    </xf>
    <xf fontId="0" fillId="0" borderId="8" numFmtId="160" xfId="0" applyNumberFormat="1" applyBorder="1" applyAlignment="1">
      <alignment horizontal="center" vertical="center"/>
    </xf>
    <xf fontId="0" fillId="0" borderId="8" numFmtId="160" xfId="0" applyNumberFormat="1" applyBorder="1" applyAlignment="1">
      <alignment horizontal="center"/>
    </xf>
    <xf fontId="0" fillId="0" borderId="8" numFmtId="4" xfId="0" applyNumberFormat="1" applyBorder="1"/>
    <xf fontId="2" fillId="0" borderId="8" numFmtId="160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8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B1" zoomScale="70" workbookViewId="0">
      <selection activeCell="D16" activeCellId="0" sqref="D16"/>
    </sheetView>
  </sheetViews>
  <sheetFormatPr defaultRowHeight="14.25"/>
  <cols>
    <col customWidth="1" min="1" max="1" style="1" width="30.85546875"/>
    <col customWidth="1" min="2" max="2" style="1" width="8.7109375"/>
    <col customWidth="1" min="3" max="3" style="1" width="35.42578125"/>
    <col customWidth="1" min="4" max="4" style="1" width="47.140625"/>
    <col customWidth="1" min="5" max="8" style="1" width="19.5703125"/>
    <col customWidth="1" min="9" max="9" style="1" width="16.140625"/>
    <col customWidth="1" min="10" max="11" style="1" width="23.5703125"/>
    <col min="12" max="16384" style="1" width="9.140625"/>
  </cols>
  <sheetData>
    <row r="1" s="2" customFormat="1" ht="82.5" customHeight="1">
      <c r="A1" s="3"/>
      <c r="B1" s="3"/>
      <c r="C1" s="3"/>
      <c r="D1" s="3"/>
      <c r="E1" s="4"/>
      <c r="F1" s="3"/>
      <c r="G1" s="3"/>
      <c r="H1" s="3"/>
      <c r="I1" s="5" t="s">
        <v>0</v>
      </c>
      <c r="J1" s="6"/>
      <c r="K1" s="6"/>
    </row>
    <row r="2" s="2" customFormat="1" ht="24" customHeight="1">
      <c r="A2" s="3"/>
      <c r="B2" s="3"/>
      <c r="C2" s="3"/>
      <c r="D2" s="3"/>
      <c r="E2" s="4"/>
      <c r="F2" s="3"/>
      <c r="G2" s="3"/>
      <c r="H2" s="3"/>
      <c r="I2" s="6"/>
      <c r="J2" s="6"/>
      <c r="K2" s="6"/>
    </row>
    <row r="3" ht="72" customHeight="1">
      <c r="A3" s="7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ht="36.75" customHeight="1">
      <c r="A4" s="9" t="s">
        <v>2</v>
      </c>
      <c r="B4" s="10" t="s">
        <v>3</v>
      </c>
      <c r="C4" s="11"/>
      <c r="D4" s="11"/>
      <c r="E4" s="11"/>
      <c r="F4" s="11"/>
      <c r="G4" s="11"/>
      <c r="H4" s="11"/>
      <c r="I4" s="11"/>
      <c r="J4" s="11"/>
      <c r="K4" s="12"/>
    </row>
    <row r="5" ht="36.75" customHeight="1">
      <c r="A5" s="9" t="s">
        <v>4</v>
      </c>
      <c r="B5" s="10" t="s">
        <v>5</v>
      </c>
      <c r="C5" s="11"/>
      <c r="D5" s="11"/>
      <c r="E5" s="11"/>
      <c r="F5" s="11"/>
      <c r="G5" s="11"/>
      <c r="H5" s="11"/>
      <c r="I5" s="11"/>
      <c r="J5" s="11"/>
      <c r="K5" s="12"/>
    </row>
    <row r="6" ht="40.5" customHeight="1">
      <c r="A6" s="9" t="s">
        <v>6</v>
      </c>
      <c r="B6" s="10" t="s">
        <v>7</v>
      </c>
      <c r="C6" s="11"/>
      <c r="D6" s="11"/>
      <c r="E6" s="11"/>
      <c r="F6" s="11"/>
      <c r="G6" s="11"/>
      <c r="H6" s="11"/>
      <c r="I6" s="11"/>
      <c r="J6" s="11"/>
      <c r="K6" s="12"/>
    </row>
    <row r="7" ht="36.75" customHeight="1">
      <c r="A7" s="9" t="s">
        <v>8</v>
      </c>
      <c r="B7" s="10" t="s">
        <v>9</v>
      </c>
      <c r="C7" s="11"/>
      <c r="D7" s="11"/>
      <c r="E7" s="11"/>
      <c r="F7" s="11"/>
      <c r="G7" s="11"/>
      <c r="H7" s="11"/>
      <c r="I7" s="11"/>
      <c r="J7" s="11"/>
      <c r="K7" s="12"/>
    </row>
    <row r="8" ht="64.5" customHeight="1">
      <c r="A8" s="9" t="s">
        <v>10</v>
      </c>
      <c r="B8" s="13" t="s">
        <v>11</v>
      </c>
      <c r="C8" s="14"/>
      <c r="D8" s="14"/>
      <c r="E8" s="14"/>
      <c r="F8" s="14"/>
      <c r="G8" s="14"/>
      <c r="H8" s="14"/>
      <c r="I8" s="14"/>
      <c r="J8" s="14"/>
      <c r="K8" s="15"/>
    </row>
    <row r="9" ht="39.75" customHeight="1">
      <c r="A9" s="16" t="s">
        <v>12</v>
      </c>
      <c r="B9" s="13" t="s">
        <v>13</v>
      </c>
      <c r="C9" s="14"/>
      <c r="D9" s="14"/>
      <c r="E9" s="14"/>
      <c r="F9" s="14"/>
      <c r="G9" s="14"/>
      <c r="H9" s="14"/>
      <c r="I9" s="14"/>
      <c r="J9" s="14"/>
      <c r="K9" s="15"/>
    </row>
    <row r="10" ht="131.25" customHeight="1">
      <c r="A10" s="9" t="s">
        <v>14</v>
      </c>
      <c r="B10" s="17" t="s">
        <v>15</v>
      </c>
      <c r="C10" s="18"/>
      <c r="D10" s="18"/>
      <c r="E10" s="18"/>
      <c r="F10" s="18"/>
      <c r="G10" s="18"/>
      <c r="H10" s="18"/>
      <c r="I10" s="18"/>
      <c r="J10" s="18"/>
      <c r="K10" s="19"/>
    </row>
    <row r="11" ht="24" customHeight="1">
      <c r="A11" s="20" t="s">
        <v>16</v>
      </c>
      <c r="B11" s="21" t="s">
        <v>17</v>
      </c>
      <c r="C11" s="21"/>
      <c r="D11" s="22" t="s">
        <v>18</v>
      </c>
      <c r="E11" s="22"/>
      <c r="F11" s="22"/>
      <c r="G11" s="22"/>
      <c r="H11" s="22"/>
      <c r="I11" s="22"/>
      <c r="J11" s="22"/>
      <c r="K11" s="22"/>
    </row>
    <row r="12" ht="24.75" customHeight="1">
      <c r="A12" s="20"/>
      <c r="B12" s="23"/>
      <c r="C12" s="23"/>
      <c r="D12" s="24" t="s">
        <v>19</v>
      </c>
      <c r="E12" s="25" t="s">
        <v>20</v>
      </c>
      <c r="F12" s="25" t="s">
        <v>21</v>
      </c>
      <c r="G12" s="25" t="s">
        <v>22</v>
      </c>
      <c r="H12" s="25" t="s">
        <v>23</v>
      </c>
      <c r="I12" s="25" t="s">
        <v>24</v>
      </c>
      <c r="J12" s="25"/>
      <c r="K12" s="25"/>
    </row>
    <row r="13" ht="24" customHeight="1">
      <c r="A13" s="26"/>
      <c r="B13" s="27" t="s">
        <v>25</v>
      </c>
      <c r="C13" s="28"/>
      <c r="D13" s="29">
        <f>D14+D15+D16</f>
        <v>1492216337.3699999</v>
      </c>
      <c r="E13" s="29">
        <f t="shared" ref="E13:H13" si="0">E14+E15+E16</f>
        <v>296060835.02999997</v>
      </c>
      <c r="F13" s="29">
        <f>F14+F15+F16</f>
        <v>230584280.09</v>
      </c>
      <c r="G13" s="29">
        <f>G14+G15+G16</f>
        <v>234576837.06999999</v>
      </c>
      <c r="H13" s="29">
        <f t="shared" si="0"/>
        <v>243664795.06</v>
      </c>
      <c r="I13" s="30">
        <f>I14+I15+I16+I17</f>
        <v>487329590.12</v>
      </c>
      <c r="J13" s="31"/>
      <c r="K13" s="32"/>
    </row>
    <row r="14" ht="24" customHeight="1">
      <c r="A14" s="26"/>
      <c r="B14" s="33" t="s">
        <v>26</v>
      </c>
      <c r="C14" s="34"/>
      <c r="D14" s="35">
        <f t="shared" ref="D14:D17" si="1">E14+F14+G14+H14+I14</f>
        <v>7987500</v>
      </c>
      <c r="E14" s="35">
        <f>'Таблица 4'!B9</f>
        <v>2462200</v>
      </c>
      <c r="F14" s="35">
        <f>'Таблица 4'!C9</f>
        <v>2710800</v>
      </c>
      <c r="G14" s="35">
        <f>'Таблица 4'!D9</f>
        <v>2814500</v>
      </c>
      <c r="H14" s="35">
        <f>'Таблица 4'!E9</f>
        <v>0</v>
      </c>
      <c r="I14" s="36">
        <f>'Таблица 4'!F9+'Таблица 4'!G9</f>
        <v>0</v>
      </c>
      <c r="J14" s="37"/>
      <c r="K14" s="38"/>
    </row>
    <row r="15" ht="24" customHeight="1">
      <c r="A15" s="26"/>
      <c r="B15" s="33" t="s">
        <v>27</v>
      </c>
      <c r="C15" s="34"/>
      <c r="D15" s="35">
        <f t="shared" si="1"/>
        <v>24044400</v>
      </c>
      <c r="E15" s="35">
        <f>'Таблица 4'!B10</f>
        <v>7787100</v>
      </c>
      <c r="F15" s="35">
        <f>'Таблица 4'!C10</f>
        <v>8125700</v>
      </c>
      <c r="G15" s="35">
        <f>'Таблица 4'!D10</f>
        <v>8131600</v>
      </c>
      <c r="H15" s="35">
        <f>'Таблица 4'!E10</f>
        <v>0</v>
      </c>
      <c r="I15" s="36">
        <f>'Таблица 4'!F10+'Таблица 4'!G10</f>
        <v>0</v>
      </c>
      <c r="J15" s="37"/>
      <c r="K15" s="38"/>
    </row>
    <row r="16" ht="24" customHeight="1">
      <c r="A16" s="26"/>
      <c r="B16" s="33" t="s">
        <v>28</v>
      </c>
      <c r="C16" s="34"/>
      <c r="D16" s="35">
        <f t="shared" si="1"/>
        <v>1460184437.3699999</v>
      </c>
      <c r="E16" s="35">
        <f>'Таблица 4'!B11</f>
        <v>285811535.02999997</v>
      </c>
      <c r="F16" s="35">
        <f>'Таблица 4'!C11</f>
        <v>219747780.09</v>
      </c>
      <c r="G16" s="35">
        <f>'Таблица 4'!D11</f>
        <v>223630737.06999999</v>
      </c>
      <c r="H16" s="35">
        <f>'Таблица 4'!E11</f>
        <v>243664795.06</v>
      </c>
      <c r="I16" s="36">
        <f>'Таблица 4'!F11+'Таблица 4'!G11</f>
        <v>487329590.12</v>
      </c>
      <c r="J16" s="37"/>
      <c r="K16" s="38"/>
    </row>
    <row r="17" ht="24" customHeight="1">
      <c r="A17" s="39"/>
      <c r="B17" s="40" t="s">
        <v>29</v>
      </c>
      <c r="C17" s="41"/>
      <c r="D17" s="35">
        <f t="shared" si="1"/>
        <v>0</v>
      </c>
      <c r="E17" s="35">
        <f>'Таблица 4'!B12</f>
        <v>0</v>
      </c>
      <c r="F17" s="35">
        <f>'Таблица 4'!C12</f>
        <v>0</v>
      </c>
      <c r="G17" s="35">
        <f>'Таблица 4'!D12</f>
        <v>0</v>
      </c>
      <c r="H17" s="35">
        <f>'Таблица 4'!E12</f>
        <v>0</v>
      </c>
      <c r="I17" s="36">
        <f>'Таблица 4'!F12+'Таблица 4'!G12</f>
        <v>0</v>
      </c>
      <c r="J17" s="37"/>
      <c r="K17" s="38"/>
    </row>
    <row r="18" ht="73.5" customHeight="1">
      <c r="A18" s="42" t="s">
        <v>30</v>
      </c>
      <c r="B18" s="43"/>
      <c r="C18" s="44"/>
      <c r="D18" s="45" t="s">
        <v>31</v>
      </c>
      <c r="E18" s="46"/>
      <c r="F18" s="46"/>
      <c r="G18" s="46"/>
      <c r="H18" s="46"/>
      <c r="I18" s="46"/>
      <c r="J18" s="46"/>
      <c r="K18" s="47"/>
    </row>
  </sheetData>
  <mergeCells count="25">
    <mergeCell ref="I1:K1"/>
    <mergeCell ref="A3:K3"/>
    <mergeCell ref="B4:K4"/>
    <mergeCell ref="B5:K5"/>
    <mergeCell ref="B6:K6"/>
    <mergeCell ref="B7:K7"/>
    <mergeCell ref="B8:K8"/>
    <mergeCell ref="B9:K9"/>
    <mergeCell ref="B10:K10"/>
    <mergeCell ref="A11:A17"/>
    <mergeCell ref="B11:C12"/>
    <mergeCell ref="D11:K11"/>
    <mergeCell ref="I12:K12"/>
    <mergeCell ref="B13:C13"/>
    <mergeCell ref="I13:K13"/>
    <mergeCell ref="B14:C14"/>
    <mergeCell ref="I14:K14"/>
    <mergeCell ref="B15:C15"/>
    <mergeCell ref="I15:K15"/>
    <mergeCell ref="B16:C16"/>
    <mergeCell ref="I16:K16"/>
    <mergeCell ref="B17:C17"/>
    <mergeCell ref="I17:K17"/>
    <mergeCell ref="A18:C18"/>
    <mergeCell ref="D18:K18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8" firstPageNumber="5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&amp;C&amp;"Times New Roman,обычный"5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7" zoomScale="70" workbookViewId="0">
      <selection activeCell="J1" activeCellId="0" sqref="J1:P1"/>
    </sheetView>
  </sheetViews>
  <sheetFormatPr defaultRowHeight="14.25"/>
  <cols>
    <col customWidth="1" min="1" max="1" style="1" width="8.7109375"/>
    <col customWidth="1" min="2" max="2" style="1" width="35.42578125"/>
    <col customWidth="1" min="3" max="4" style="1" width="16.140625"/>
    <col customWidth="1" min="5" max="6" style="1" width="12.28515625"/>
    <col customWidth="1" min="7" max="12" style="1" width="16.5703125"/>
    <col customWidth="1" min="13" max="13" style="1" width="37.85546875"/>
    <col customWidth="1" min="14" max="16" style="1" width="19.42578125"/>
    <col min="17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3"/>
      <c r="J1" s="5"/>
      <c r="K1" s="5"/>
      <c r="L1" s="5"/>
      <c r="M1" s="5"/>
      <c r="N1" s="5"/>
      <c r="O1" s="5"/>
      <c r="P1" s="5"/>
    </row>
    <row r="2" ht="30" customHeight="1">
      <c r="A2" s="8" t="s">
        <v>32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ht="30" customHeight="1">
      <c r="A3" s="48" t="s">
        <v>33</v>
      </c>
      <c r="B3" s="49" t="s">
        <v>34</v>
      </c>
      <c r="C3" s="49" t="s">
        <v>35</v>
      </c>
      <c r="D3" s="49" t="s">
        <v>36</v>
      </c>
      <c r="E3" s="49" t="s">
        <v>37</v>
      </c>
      <c r="F3" s="49"/>
      <c r="G3" s="50" t="s">
        <v>38</v>
      </c>
      <c r="H3" s="50"/>
      <c r="I3" s="50"/>
      <c r="J3" s="50"/>
      <c r="K3" s="50"/>
      <c r="L3" s="50"/>
      <c r="M3" s="50" t="s">
        <v>39</v>
      </c>
      <c r="N3" s="49" t="s">
        <v>40</v>
      </c>
      <c r="O3" s="49" t="s">
        <v>41</v>
      </c>
      <c r="P3" s="51" t="s">
        <v>42</v>
      </c>
    </row>
    <row r="4" ht="69.75" customHeight="1">
      <c r="A4" s="52"/>
      <c r="B4" s="53"/>
      <c r="C4" s="53"/>
      <c r="D4" s="53"/>
      <c r="E4" s="53" t="s">
        <v>43</v>
      </c>
      <c r="F4" s="53" t="s">
        <v>44</v>
      </c>
      <c r="G4" s="25" t="s">
        <v>20</v>
      </c>
      <c r="H4" s="25" t="s">
        <v>21</v>
      </c>
      <c r="I4" s="25" t="s">
        <v>22</v>
      </c>
      <c r="J4" s="25" t="s">
        <v>23</v>
      </c>
      <c r="K4" s="25" t="s">
        <v>45</v>
      </c>
      <c r="L4" s="25" t="s">
        <v>46</v>
      </c>
      <c r="M4" s="54"/>
      <c r="N4" s="53"/>
      <c r="O4" s="53"/>
      <c r="P4" s="55"/>
    </row>
    <row r="5" ht="30" customHeight="1">
      <c r="A5" s="56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  <c r="G5" s="25" t="s">
        <v>47</v>
      </c>
      <c r="H5" s="25" t="s">
        <v>48</v>
      </c>
      <c r="I5" s="25" t="s">
        <v>49</v>
      </c>
      <c r="J5" s="25" t="s">
        <v>50</v>
      </c>
      <c r="K5" s="25" t="s">
        <v>51</v>
      </c>
      <c r="L5" s="25" t="s">
        <v>52</v>
      </c>
      <c r="M5" s="25" t="s">
        <v>53</v>
      </c>
      <c r="N5" s="57" t="s">
        <v>54</v>
      </c>
      <c r="O5" s="57" t="s">
        <v>55</v>
      </c>
      <c r="P5" s="58" t="s">
        <v>56</v>
      </c>
    </row>
    <row r="6" ht="68.25" customHeight="1">
      <c r="A6" s="59" t="s">
        <v>11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1"/>
    </row>
    <row r="7" ht="133.5" customHeight="1">
      <c r="A7" s="62">
        <v>1</v>
      </c>
      <c r="B7" s="63" t="s">
        <v>57</v>
      </c>
      <c r="C7" s="63" t="s">
        <v>58</v>
      </c>
      <c r="D7" s="63" t="s">
        <v>59</v>
      </c>
      <c r="E7" s="35">
        <v>107.02</v>
      </c>
      <c r="F7" s="64">
        <v>2023</v>
      </c>
      <c r="G7" s="54">
        <v>100</v>
      </c>
      <c r="H7" s="54">
        <v>100</v>
      </c>
      <c r="I7" s="54">
        <v>100</v>
      </c>
      <c r="J7" s="54">
        <v>100</v>
      </c>
      <c r="K7" s="54">
        <v>100</v>
      </c>
      <c r="L7" s="54">
        <v>100</v>
      </c>
      <c r="M7" s="53" t="s">
        <v>60</v>
      </c>
      <c r="N7" s="53" t="s">
        <v>5</v>
      </c>
      <c r="O7" s="53" t="s">
        <v>61</v>
      </c>
      <c r="P7" s="55" t="s">
        <v>62</v>
      </c>
    </row>
    <row r="8" ht="232.5" customHeight="1">
      <c r="A8" s="62">
        <v>2</v>
      </c>
      <c r="B8" s="65" t="s">
        <v>63</v>
      </c>
      <c r="C8" s="63" t="s">
        <v>58</v>
      </c>
      <c r="D8" s="65" t="s">
        <v>64</v>
      </c>
      <c r="E8" s="66">
        <v>0</v>
      </c>
      <c r="F8" s="64">
        <v>2023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53" t="s">
        <v>65</v>
      </c>
      <c r="N8" s="53" t="s">
        <v>5</v>
      </c>
      <c r="O8" s="53" t="s">
        <v>61</v>
      </c>
      <c r="P8" s="55" t="s">
        <v>62</v>
      </c>
    </row>
    <row r="9" ht="163.5" customHeight="1">
      <c r="A9" s="62">
        <v>3</v>
      </c>
      <c r="B9" s="65" t="s">
        <v>66</v>
      </c>
      <c r="C9" s="63" t="s">
        <v>58</v>
      </c>
      <c r="D9" s="65" t="s">
        <v>59</v>
      </c>
      <c r="E9" s="35">
        <v>0.46999999999999997</v>
      </c>
      <c r="F9" s="64">
        <v>2023</v>
      </c>
      <c r="G9" s="54" t="s">
        <v>67</v>
      </c>
      <c r="H9" s="54" t="s">
        <v>67</v>
      </c>
      <c r="I9" s="54" t="s">
        <v>67</v>
      </c>
      <c r="J9" s="54" t="s">
        <v>67</v>
      </c>
      <c r="K9" s="54" t="s">
        <v>67</v>
      </c>
      <c r="L9" s="54" t="s">
        <v>67</v>
      </c>
      <c r="M9" s="53" t="s">
        <v>68</v>
      </c>
      <c r="N9" s="53" t="s">
        <v>5</v>
      </c>
      <c r="O9" s="53" t="s">
        <v>61</v>
      </c>
      <c r="P9" s="55" t="s">
        <v>62</v>
      </c>
    </row>
    <row r="10" ht="150" customHeight="1">
      <c r="A10" s="62">
        <v>4</v>
      </c>
      <c r="B10" s="65" t="s">
        <v>69</v>
      </c>
      <c r="C10" s="63" t="s">
        <v>58</v>
      </c>
      <c r="D10" s="65" t="s">
        <v>59</v>
      </c>
      <c r="E10" s="35">
        <v>24.559999999999999</v>
      </c>
      <c r="F10" s="64" t="s">
        <v>70</v>
      </c>
      <c r="G10" s="54" t="s">
        <v>71</v>
      </c>
      <c r="H10" s="54" t="s">
        <v>71</v>
      </c>
      <c r="I10" s="54" t="s">
        <v>71</v>
      </c>
      <c r="J10" s="54" t="s">
        <v>71</v>
      </c>
      <c r="K10" s="54" t="s">
        <v>71</v>
      </c>
      <c r="L10" s="54" t="s">
        <v>71</v>
      </c>
      <c r="M10" s="53" t="s">
        <v>72</v>
      </c>
      <c r="N10" s="53" t="s">
        <v>5</v>
      </c>
      <c r="O10" s="53" t="s">
        <v>61</v>
      </c>
      <c r="P10" s="55" t="s">
        <v>62</v>
      </c>
    </row>
    <row r="11" ht="185.25" customHeight="1">
      <c r="A11" s="62">
        <v>5</v>
      </c>
      <c r="B11" s="65" t="s">
        <v>73</v>
      </c>
      <c r="C11" s="63" t="s">
        <v>58</v>
      </c>
      <c r="D11" s="65" t="s">
        <v>64</v>
      </c>
      <c r="E11" s="66">
        <v>0</v>
      </c>
      <c r="F11" s="64" t="s">
        <v>70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53" t="s">
        <v>74</v>
      </c>
      <c r="N11" s="53" t="s">
        <v>5</v>
      </c>
      <c r="O11" s="53" t="s">
        <v>61</v>
      </c>
      <c r="P11" s="55" t="s">
        <v>62</v>
      </c>
    </row>
    <row r="12" ht="136.5" customHeight="1">
      <c r="A12" s="68" t="s">
        <v>75</v>
      </c>
      <c r="B12" s="69" t="s">
        <v>76</v>
      </c>
      <c r="C12" s="69" t="s">
        <v>58</v>
      </c>
      <c r="D12" s="70" t="s">
        <v>64</v>
      </c>
      <c r="E12" s="71">
        <v>1</v>
      </c>
      <c r="F12" s="72">
        <v>2023</v>
      </c>
      <c r="G12" s="71">
        <v>1</v>
      </c>
      <c r="H12" s="71">
        <v>1</v>
      </c>
      <c r="I12" s="71">
        <v>1</v>
      </c>
      <c r="J12" s="71">
        <v>1</v>
      </c>
      <c r="K12" s="71">
        <v>1</v>
      </c>
      <c r="L12" s="71">
        <v>1</v>
      </c>
      <c r="M12" s="73" t="s">
        <v>77</v>
      </c>
      <c r="N12" s="74" t="s">
        <v>5</v>
      </c>
      <c r="O12" s="74" t="s">
        <v>61</v>
      </c>
      <c r="P12" s="55" t="s">
        <v>62</v>
      </c>
    </row>
    <row r="14">
      <c r="B14" s="1" t="s">
        <v>78</v>
      </c>
    </row>
  </sheetData>
  <mergeCells count="13">
    <mergeCell ref="J1:P1"/>
    <mergeCell ref="A2:P2"/>
    <mergeCell ref="A3:A4"/>
    <mergeCell ref="B3:B4"/>
    <mergeCell ref="C3:C4"/>
    <mergeCell ref="D3:D4"/>
    <mergeCell ref="E3:F3"/>
    <mergeCell ref="G3:L3"/>
    <mergeCell ref="M3:M4"/>
    <mergeCell ref="N3:N4"/>
    <mergeCell ref="O3:O4"/>
    <mergeCell ref="P3:P4"/>
    <mergeCell ref="A6:P6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3" firstPageNumber="6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0" workbookViewId="0">
      <selection activeCell="A4" activeCellId="0" sqref="A4:A5"/>
    </sheetView>
  </sheetViews>
  <sheetFormatPr defaultRowHeight="14.25"/>
  <cols>
    <col customWidth="1" min="1" max="1" style="1" width="8.7109375"/>
    <col customWidth="1" min="2" max="2" style="1" width="35.42578125"/>
    <col customWidth="1" min="3" max="4" style="1" width="16.140625"/>
    <col customWidth="1" min="5" max="5" style="1" width="12.28515625"/>
    <col customWidth="1" min="6" max="11" style="1" width="16.5703125"/>
    <col customWidth="1" min="12" max="12" style="1" width="16.85546875"/>
    <col customWidth="1" min="13" max="13" style="1" width="19.42578125"/>
    <col customWidth="1" min="14" max="14" style="1" width="22.42578125"/>
    <col min="15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5"/>
      <c r="J1" s="5"/>
      <c r="K1" s="5"/>
      <c r="L1" s="5"/>
      <c r="M1" s="5"/>
      <c r="N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6"/>
      <c r="J2" s="6"/>
      <c r="K2" s="6"/>
      <c r="L2" s="3"/>
      <c r="M2" s="3"/>
      <c r="N2" s="6"/>
    </row>
    <row r="3" ht="30" customHeight="1">
      <c r="A3" s="75" t="s">
        <v>79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4" ht="30" customHeight="1">
      <c r="A4" s="76" t="s">
        <v>33</v>
      </c>
      <c r="B4" s="77" t="s">
        <v>34</v>
      </c>
      <c r="C4" s="77" t="s">
        <v>35</v>
      </c>
      <c r="D4" s="77" t="s">
        <v>80</v>
      </c>
      <c r="E4" s="78" t="s">
        <v>37</v>
      </c>
      <c r="F4" s="79" t="s">
        <v>81</v>
      </c>
      <c r="G4" s="79"/>
      <c r="H4" s="79"/>
      <c r="I4" s="79"/>
      <c r="J4" s="79"/>
      <c r="K4" s="79"/>
      <c r="L4" s="77" t="s">
        <v>82</v>
      </c>
      <c r="M4" s="77" t="s">
        <v>40</v>
      </c>
      <c r="N4" s="80" t="s">
        <v>42</v>
      </c>
    </row>
    <row r="5" ht="69.75" customHeight="1">
      <c r="A5" s="81"/>
      <c r="B5" s="82"/>
      <c r="C5" s="82"/>
      <c r="D5" s="82"/>
      <c r="E5" s="83"/>
      <c r="F5" s="84" t="s">
        <v>83</v>
      </c>
      <c r="G5" s="84" t="s">
        <v>84</v>
      </c>
      <c r="H5" s="84" t="s">
        <v>85</v>
      </c>
      <c r="I5" s="84" t="s">
        <v>85</v>
      </c>
      <c r="J5" s="84" t="s">
        <v>85</v>
      </c>
      <c r="K5" s="84" t="s">
        <v>86</v>
      </c>
      <c r="L5" s="85"/>
      <c r="M5" s="82"/>
      <c r="N5" s="86"/>
    </row>
    <row r="6" ht="34.5" customHeight="1">
      <c r="A6" s="87" t="s">
        <v>87</v>
      </c>
      <c r="B6" s="88" t="s">
        <v>88</v>
      </c>
      <c r="C6" s="88" t="s">
        <v>89</v>
      </c>
      <c r="D6" s="88" t="s">
        <v>90</v>
      </c>
      <c r="E6" s="88" t="s">
        <v>91</v>
      </c>
      <c r="F6" s="84" t="s">
        <v>75</v>
      </c>
      <c r="G6" s="84" t="s">
        <v>47</v>
      </c>
      <c r="H6" s="84" t="s">
        <v>48</v>
      </c>
      <c r="I6" s="84" t="s">
        <v>49</v>
      </c>
      <c r="J6" s="84" t="s">
        <v>50</v>
      </c>
      <c r="K6" s="84" t="s">
        <v>51</v>
      </c>
      <c r="L6" s="84" t="s">
        <v>52</v>
      </c>
      <c r="M6" s="88" t="s">
        <v>53</v>
      </c>
      <c r="N6" s="89" t="s">
        <v>54</v>
      </c>
    </row>
    <row r="7" ht="34.5" customHeight="1">
      <c r="A7" s="87" t="s">
        <v>92</v>
      </c>
      <c r="B7" s="90" t="s">
        <v>93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2"/>
    </row>
    <row r="8" ht="39" customHeight="1">
      <c r="A8" s="93" t="s">
        <v>94</v>
      </c>
      <c r="B8" s="94" t="s">
        <v>95</v>
      </c>
      <c r="C8" s="94" t="s">
        <v>61</v>
      </c>
      <c r="D8" s="94" t="s">
        <v>61</v>
      </c>
      <c r="E8" s="94" t="s">
        <v>61</v>
      </c>
      <c r="F8" s="94" t="s">
        <v>61</v>
      </c>
      <c r="G8" s="94" t="s">
        <v>61</v>
      </c>
      <c r="H8" s="94" t="s">
        <v>61</v>
      </c>
      <c r="I8" s="94" t="s">
        <v>61</v>
      </c>
      <c r="J8" s="94" t="s">
        <v>61</v>
      </c>
      <c r="K8" s="94" t="s">
        <v>61</v>
      </c>
      <c r="L8" s="94" t="s">
        <v>61</v>
      </c>
      <c r="M8" s="94" t="s">
        <v>61</v>
      </c>
      <c r="N8" s="94" t="s">
        <v>61</v>
      </c>
    </row>
    <row r="9" ht="39" customHeight="1">
      <c r="A9" s="93" t="s">
        <v>96</v>
      </c>
      <c r="B9" s="94" t="s">
        <v>95</v>
      </c>
      <c r="C9" s="94" t="s">
        <v>61</v>
      </c>
      <c r="D9" s="94" t="s">
        <v>61</v>
      </c>
      <c r="E9" s="94" t="s">
        <v>61</v>
      </c>
      <c r="F9" s="94" t="s">
        <v>61</v>
      </c>
      <c r="G9" s="94" t="s">
        <v>61</v>
      </c>
      <c r="H9" s="94" t="s">
        <v>61</v>
      </c>
      <c r="I9" s="94" t="s">
        <v>61</v>
      </c>
      <c r="J9" s="94" t="s">
        <v>61</v>
      </c>
      <c r="K9" s="94" t="s">
        <v>61</v>
      </c>
      <c r="L9" s="94" t="s">
        <v>61</v>
      </c>
      <c r="M9" s="94" t="s">
        <v>61</v>
      </c>
      <c r="N9" s="94" t="s">
        <v>61</v>
      </c>
    </row>
  </sheetData>
  <mergeCells count="12">
    <mergeCell ref="I1:N1"/>
    <mergeCell ref="A3:N3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B7:N7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52" firstPageNumber="8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22" zoomScale="80" workbookViewId="0">
      <pane xSplit="4" topLeftCell="E1" activePane="topRight" state="frozen"/>
      <selection activeCell="B9" activeCellId="0" sqref="B9:D9"/>
    </sheetView>
  </sheetViews>
  <sheetFormatPr defaultRowHeight="14.25"/>
  <cols>
    <col customWidth="1" min="1" max="1" style="95" width="8.28515625"/>
    <col customWidth="1" min="2" max="3" style="95" width="79.42578125"/>
    <col customWidth="1" min="4" max="4" style="95" width="83.7109375"/>
    <col min="5" max="16384" style="95" width="9.140625"/>
  </cols>
  <sheetData>
    <row r="1" s="2" customFormat="1" ht="80.25" customHeight="1">
      <c r="A1" s="3"/>
      <c r="B1" s="3"/>
      <c r="C1" s="3"/>
      <c r="D1" s="5"/>
    </row>
    <row r="2" s="2" customFormat="1" ht="28.5" customHeight="1">
      <c r="A2" s="3"/>
      <c r="B2" s="3"/>
      <c r="C2" s="3"/>
      <c r="D2" s="5"/>
    </row>
    <row r="3" s="2" customFormat="1" ht="27.75" customHeight="1">
      <c r="A3" s="96" t="s">
        <v>97</v>
      </c>
      <c r="B3" s="96"/>
      <c r="C3" s="96"/>
      <c r="D3" s="96"/>
    </row>
    <row r="4" s="2" customFormat="1" ht="59.25" customHeight="1">
      <c r="A4" s="65" t="s">
        <v>33</v>
      </c>
      <c r="B4" s="65" t="s">
        <v>98</v>
      </c>
      <c r="C4" s="97" t="s">
        <v>99</v>
      </c>
      <c r="D4" s="65" t="s">
        <v>100</v>
      </c>
    </row>
    <row r="5" s="2" customFormat="1">
      <c r="A5" s="65"/>
      <c r="B5" s="65"/>
      <c r="C5" s="98"/>
      <c r="D5" s="65"/>
    </row>
    <row r="6" s="2" customFormat="1" ht="43.5" customHeight="1">
      <c r="A6" s="65"/>
      <c r="B6" s="65"/>
      <c r="C6" s="99"/>
      <c r="D6" s="65"/>
    </row>
    <row r="7" s="2" customFormat="1" ht="24" customHeight="1">
      <c r="A7" s="100">
        <v>1</v>
      </c>
      <c r="B7" s="100">
        <v>2</v>
      </c>
      <c r="C7" s="100" t="s">
        <v>89</v>
      </c>
      <c r="D7" s="100" t="s">
        <v>90</v>
      </c>
    </row>
    <row r="8" s="2" customFormat="1" ht="25.5" customHeight="1">
      <c r="A8" s="101">
        <v>1</v>
      </c>
      <c r="B8" s="102" t="s">
        <v>101</v>
      </c>
      <c r="C8" s="103"/>
      <c r="D8" s="103"/>
    </row>
    <row r="9" s="2" customFormat="1" ht="41.25" customHeight="1">
      <c r="A9" s="104" t="s">
        <v>94</v>
      </c>
      <c r="B9" s="105" t="s">
        <v>102</v>
      </c>
      <c r="C9" s="106"/>
      <c r="D9" s="106"/>
    </row>
    <row r="10" s="2" customFormat="1" ht="92.25" customHeight="1">
      <c r="A10" s="104" t="s">
        <v>103</v>
      </c>
      <c r="B10" s="97" t="s">
        <v>104</v>
      </c>
      <c r="C10" s="97" t="s">
        <v>105</v>
      </c>
      <c r="D10" s="107" t="s">
        <v>106</v>
      </c>
    </row>
    <row r="11" s="2" customFormat="1" ht="41.25" customHeight="1">
      <c r="A11" s="104" t="s">
        <v>96</v>
      </c>
      <c r="B11" s="108" t="s">
        <v>107</v>
      </c>
      <c r="C11" s="109"/>
      <c r="D11" s="109"/>
    </row>
    <row r="12" s="2" customFormat="1" ht="156.75" customHeight="1">
      <c r="A12" s="104" t="s">
        <v>108</v>
      </c>
      <c r="B12" s="97" t="s">
        <v>104</v>
      </c>
      <c r="C12" s="97" t="s">
        <v>109</v>
      </c>
      <c r="D12" s="65" t="s">
        <v>110</v>
      </c>
    </row>
    <row r="13" s="2" customFormat="1" ht="38.25" customHeight="1">
      <c r="A13" s="104" t="s">
        <v>111</v>
      </c>
      <c r="B13" s="108" t="s">
        <v>112</v>
      </c>
      <c r="C13" s="110"/>
      <c r="D13" s="110"/>
    </row>
    <row r="14" s="2" customFormat="1" ht="90">
      <c r="A14" s="104" t="s">
        <v>113</v>
      </c>
      <c r="B14" s="97" t="s">
        <v>104</v>
      </c>
      <c r="C14" s="97" t="s">
        <v>109</v>
      </c>
      <c r="D14" s="65" t="s">
        <v>110</v>
      </c>
    </row>
    <row r="15" s="2" customFormat="1" ht="38.25" customHeight="1">
      <c r="A15" s="104" t="s">
        <v>114</v>
      </c>
      <c r="B15" s="108" t="s">
        <v>115</v>
      </c>
      <c r="C15" s="110"/>
      <c r="D15" s="110"/>
    </row>
    <row r="16" s="2" customFormat="1" ht="90">
      <c r="A16" s="104" t="s">
        <v>116</v>
      </c>
      <c r="B16" s="97" t="s">
        <v>104</v>
      </c>
      <c r="C16" s="97" t="s">
        <v>109</v>
      </c>
      <c r="D16" s="65" t="s">
        <v>110</v>
      </c>
    </row>
    <row r="17" s="2" customFormat="1" ht="38.25" customHeight="1">
      <c r="A17" s="104" t="s">
        <v>117</v>
      </c>
      <c r="B17" s="108" t="s">
        <v>118</v>
      </c>
      <c r="C17" s="110"/>
      <c r="D17" s="110"/>
    </row>
    <row r="18" s="2" customFormat="1" ht="60">
      <c r="A18" s="104" t="s">
        <v>119</v>
      </c>
      <c r="B18" s="97" t="s">
        <v>104</v>
      </c>
      <c r="C18" s="97" t="s">
        <v>120</v>
      </c>
      <c r="D18" s="97" t="s">
        <v>121</v>
      </c>
    </row>
    <row r="19" s="2" customFormat="1" ht="38.25" customHeight="1">
      <c r="A19" s="104" t="s">
        <v>122</v>
      </c>
      <c r="B19" s="108" t="s">
        <v>123</v>
      </c>
      <c r="C19" s="110"/>
      <c r="D19" s="110"/>
    </row>
    <row r="20" s="2" customFormat="1" ht="65.25" customHeight="1">
      <c r="A20" s="104" t="s">
        <v>124</v>
      </c>
      <c r="B20" s="97" t="s">
        <v>104</v>
      </c>
      <c r="C20" s="97" t="s">
        <v>125</v>
      </c>
      <c r="D20" s="97" t="s">
        <v>126</v>
      </c>
    </row>
    <row r="21" s="2" customFormat="1" ht="38.25" customHeight="1">
      <c r="A21" s="104" t="s">
        <v>127</v>
      </c>
      <c r="B21" s="108" t="s">
        <v>128</v>
      </c>
      <c r="C21" s="110"/>
      <c r="D21" s="110"/>
    </row>
    <row r="22" s="2" customFormat="1" ht="75">
      <c r="A22" s="104" t="s">
        <v>129</v>
      </c>
      <c r="B22" s="97" t="s">
        <v>130</v>
      </c>
      <c r="C22" s="97" t="s">
        <v>131</v>
      </c>
      <c r="D22" s="97" t="s">
        <v>132</v>
      </c>
    </row>
    <row r="23" s="2" customFormat="1" ht="38.25" customHeight="1">
      <c r="A23" s="104" t="s">
        <v>133</v>
      </c>
      <c r="B23" s="108" t="s">
        <v>134</v>
      </c>
      <c r="C23" s="110"/>
      <c r="D23" s="111"/>
    </row>
    <row r="24" s="2" customFormat="1" ht="114.75" customHeight="1">
      <c r="A24" s="112" t="s">
        <v>135</v>
      </c>
      <c r="B24" s="65" t="s">
        <v>130</v>
      </c>
      <c r="C24" s="65" t="s">
        <v>136</v>
      </c>
      <c r="D24" s="65" t="s">
        <v>137</v>
      </c>
    </row>
    <row r="25" s="2" customFormat="1" ht="15">
      <c r="A25" s="3"/>
      <c r="B25" s="3"/>
      <c r="C25" s="3"/>
      <c r="D25" s="3"/>
    </row>
    <row r="26" s="2" customFormat="1"/>
  </sheetData>
  <mergeCells count="14">
    <mergeCell ref="A3:D3"/>
    <mergeCell ref="A4:A6"/>
    <mergeCell ref="B4:B6"/>
    <mergeCell ref="C4:C6"/>
    <mergeCell ref="D4:D6"/>
    <mergeCell ref="B8:D8"/>
    <mergeCell ref="B9:D9"/>
    <mergeCell ref="B11:D11"/>
    <mergeCell ref="B13:D13"/>
    <mergeCell ref="B15:D15"/>
    <mergeCell ref="B17:D17"/>
    <mergeCell ref="B19:D19"/>
    <mergeCell ref="B21:D21"/>
    <mergeCell ref="B23:D23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51" firstPageNumber="9" fitToWidth="1" fitToHeight="5" pageOrder="downThenOver" orientation="landscape" usePrinterDefaults="1" blackAndWhite="0" draft="0" cellComments="none" useFirstPageNumber="1" errors="displayed" horizontalDpi="600" verticalDpi="180" copies="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85" workbookViewId="0">
      <pane ySplit="6" topLeftCell="A7" activePane="bottomLeft" state="frozen"/>
      <selection activeCell="A1" activeCellId="0" sqref="1:1048576"/>
    </sheetView>
  </sheetViews>
  <sheetFormatPr defaultRowHeight="14.25"/>
  <cols>
    <col customWidth="1" min="1" max="1" style="95" width="97.7109375"/>
    <col customWidth="1" min="2" max="7" style="95" width="16.28515625"/>
    <col customWidth="1" min="8" max="8" style="95" width="18.42578125"/>
    <col min="9" max="16384" style="95" width="9.140625"/>
  </cols>
  <sheetData>
    <row r="1" s="2" customFormat="1" ht="80.25" customHeight="1">
      <c r="A1" s="3"/>
      <c r="B1" s="3"/>
      <c r="C1" s="5"/>
      <c r="D1" s="6"/>
      <c r="E1" s="5"/>
      <c r="F1" s="5"/>
      <c r="G1" s="5"/>
    </row>
    <row r="2" s="2" customFormat="1" ht="28.5" customHeight="1">
      <c r="A2" s="3"/>
      <c r="B2" s="3"/>
      <c r="C2" s="5"/>
      <c r="D2" s="6"/>
      <c r="E2" s="5"/>
      <c r="F2" s="5"/>
      <c r="G2" s="5"/>
    </row>
    <row r="3" s="2" customFormat="1" ht="27.75" customHeight="1">
      <c r="A3" s="113" t="s">
        <v>138</v>
      </c>
      <c r="B3" s="113"/>
      <c r="C3" s="113"/>
      <c r="D3" s="113"/>
      <c r="E3" s="113"/>
      <c r="F3" s="113"/>
      <c r="G3" s="113"/>
    </row>
    <row r="4" s="2" customFormat="1" ht="59.25" customHeight="1">
      <c r="A4" s="65" t="s">
        <v>139</v>
      </c>
      <c r="B4" s="108" t="s">
        <v>140</v>
      </c>
      <c r="C4" s="110"/>
      <c r="D4" s="110"/>
      <c r="E4" s="110"/>
      <c r="F4" s="110"/>
      <c r="G4" s="110"/>
      <c r="H4" s="111"/>
    </row>
    <row r="5" s="2" customFormat="1" ht="43.5" customHeight="1">
      <c r="A5" s="65"/>
      <c r="B5" s="100">
        <v>2025</v>
      </c>
      <c r="C5" s="100">
        <v>2026</v>
      </c>
      <c r="D5" s="100">
        <v>2027</v>
      </c>
      <c r="E5" s="100">
        <v>2028</v>
      </c>
      <c r="F5" s="100">
        <v>2029</v>
      </c>
      <c r="G5" s="100">
        <v>2030</v>
      </c>
      <c r="H5" s="100" t="s">
        <v>25</v>
      </c>
    </row>
    <row r="6" s="2" customFormat="1" ht="24" customHeight="1">
      <c r="A6" s="100" t="s">
        <v>87</v>
      </c>
      <c r="B6" s="100" t="s">
        <v>88</v>
      </c>
      <c r="C6" s="100" t="s">
        <v>89</v>
      </c>
      <c r="D6" s="100" t="s">
        <v>90</v>
      </c>
      <c r="E6" s="100" t="s">
        <v>91</v>
      </c>
      <c r="F6" s="100" t="s">
        <v>75</v>
      </c>
      <c r="G6" s="100" t="s">
        <v>47</v>
      </c>
      <c r="H6" s="100" t="s">
        <v>48</v>
      </c>
    </row>
    <row r="7" s="2" customFormat="1" ht="38.25" customHeight="1">
      <c r="A7" s="114" t="s">
        <v>141</v>
      </c>
      <c r="B7" s="115">
        <f>B9+B10+B11</f>
        <v>296060835.02999997</v>
      </c>
      <c r="C7" s="115">
        <f t="shared" ref="C7:G7" si="2">C9+C10+C11</f>
        <v>230584280.09</v>
      </c>
      <c r="D7" s="115">
        <f t="shared" si="2"/>
        <v>234576837.06999999</v>
      </c>
      <c r="E7" s="115">
        <f t="shared" si="2"/>
        <v>243664795.06</v>
      </c>
      <c r="F7" s="115">
        <f t="shared" si="2"/>
        <v>243664795.06</v>
      </c>
      <c r="G7" s="115">
        <f t="shared" si="2"/>
        <v>243664795.06</v>
      </c>
      <c r="H7" s="115">
        <f>B7+C7+D7+E7+F7+G7</f>
        <v>1492216337.3699999</v>
      </c>
    </row>
    <row r="8" s="2" customFormat="1" ht="27.75" customHeight="1">
      <c r="A8" s="116" t="s">
        <v>142</v>
      </c>
      <c r="B8" s="117"/>
      <c r="C8" s="117"/>
      <c r="D8" s="117"/>
      <c r="E8" s="117"/>
      <c r="F8" s="117"/>
      <c r="G8" s="117"/>
      <c r="H8" s="115"/>
    </row>
    <row r="9" s="2" customFormat="1" ht="38.25" customHeight="1">
      <c r="A9" s="116" t="s">
        <v>143</v>
      </c>
      <c r="B9" s="117">
        <f t="shared" ref="B9:B13" si="3">B16+B23+B30+B37+B44+B51+B58+B65</f>
        <v>2462200</v>
      </c>
      <c r="C9" s="117">
        <f t="shared" ref="C9:G13" si="4">C16+C23+C30+C37+C44+C51+C58+C65</f>
        <v>2710800</v>
      </c>
      <c r="D9" s="117">
        <f t="shared" si="4"/>
        <v>2814500</v>
      </c>
      <c r="E9" s="117">
        <f t="shared" si="4"/>
        <v>0</v>
      </c>
      <c r="F9" s="117">
        <f t="shared" si="4"/>
        <v>0</v>
      </c>
      <c r="G9" s="117">
        <f t="shared" si="4"/>
        <v>0</v>
      </c>
      <c r="H9" s="115">
        <f t="shared" ref="H9:H69" si="5">B9+C9+D9+E9+F9+G9</f>
        <v>7987500</v>
      </c>
    </row>
    <row r="10" s="2" customFormat="1" ht="38.25" customHeight="1">
      <c r="A10" s="116" t="s">
        <v>144</v>
      </c>
      <c r="B10" s="117">
        <f t="shared" si="3"/>
        <v>7787100</v>
      </c>
      <c r="C10" s="117">
        <f t="shared" si="4"/>
        <v>8125700</v>
      </c>
      <c r="D10" s="117">
        <f t="shared" si="4"/>
        <v>8131600</v>
      </c>
      <c r="E10" s="117">
        <f t="shared" si="4"/>
        <v>0</v>
      </c>
      <c r="F10" s="117">
        <f t="shared" si="4"/>
        <v>0</v>
      </c>
      <c r="G10" s="117">
        <f t="shared" si="4"/>
        <v>0</v>
      </c>
      <c r="H10" s="115">
        <f t="shared" si="5"/>
        <v>24044400</v>
      </c>
    </row>
    <row r="11" s="2" customFormat="1" ht="38.25" customHeight="1">
      <c r="A11" s="116" t="s">
        <v>145</v>
      </c>
      <c r="B11" s="117">
        <f t="shared" si="3"/>
        <v>285811535.02999997</v>
      </c>
      <c r="C11" s="117">
        <f t="shared" si="4"/>
        <v>219747780.09</v>
      </c>
      <c r="D11" s="117">
        <f t="shared" si="4"/>
        <v>223630737.06999999</v>
      </c>
      <c r="E11" s="117">
        <f t="shared" si="4"/>
        <v>243664795.06</v>
      </c>
      <c r="F11" s="117">
        <f t="shared" si="4"/>
        <v>243664795.06</v>
      </c>
      <c r="G11" s="117">
        <f t="shared" si="4"/>
        <v>243664795.06</v>
      </c>
      <c r="H11" s="115">
        <f t="shared" si="5"/>
        <v>1460184437.3699999</v>
      </c>
    </row>
    <row r="12" s="2" customFormat="1" ht="38.25" customHeight="1">
      <c r="A12" s="116" t="s">
        <v>146</v>
      </c>
      <c r="B12" s="117">
        <f t="shared" si="3"/>
        <v>0</v>
      </c>
      <c r="C12" s="117">
        <f t="shared" si="4"/>
        <v>0</v>
      </c>
      <c r="D12" s="117">
        <f t="shared" si="4"/>
        <v>0</v>
      </c>
      <c r="E12" s="117">
        <f t="shared" si="4"/>
        <v>0</v>
      </c>
      <c r="F12" s="117">
        <f t="shared" si="4"/>
        <v>0</v>
      </c>
      <c r="G12" s="117">
        <f t="shared" si="4"/>
        <v>0</v>
      </c>
      <c r="H12" s="115">
        <f t="shared" si="5"/>
        <v>0</v>
      </c>
    </row>
    <row r="13" s="2" customFormat="1" ht="38.25" customHeight="1">
      <c r="A13" s="116" t="s">
        <v>147</v>
      </c>
      <c r="B13" s="117">
        <f t="shared" si="3"/>
        <v>0</v>
      </c>
      <c r="C13" s="117">
        <f t="shared" si="4"/>
        <v>0</v>
      </c>
      <c r="D13" s="117">
        <f t="shared" si="4"/>
        <v>0</v>
      </c>
      <c r="E13" s="117">
        <f t="shared" si="4"/>
        <v>0</v>
      </c>
      <c r="F13" s="117">
        <f t="shared" si="4"/>
        <v>0</v>
      </c>
      <c r="G13" s="117">
        <f t="shared" si="4"/>
        <v>0</v>
      </c>
      <c r="H13" s="115">
        <f t="shared" si="5"/>
        <v>0</v>
      </c>
    </row>
    <row r="14" s="2" customFormat="1" ht="89.25" customHeight="1">
      <c r="A14" s="118" t="s">
        <v>148</v>
      </c>
      <c r="B14" s="119">
        <f>B16+B17+B18</f>
        <v>0</v>
      </c>
      <c r="C14" s="119">
        <f t="shared" ref="C14:G21" si="6">C16+C17+C18</f>
        <v>0</v>
      </c>
      <c r="D14" s="119">
        <f t="shared" si="6"/>
        <v>0</v>
      </c>
      <c r="E14" s="119">
        <f t="shared" si="6"/>
        <v>0</v>
      </c>
      <c r="F14" s="119">
        <f t="shared" si="6"/>
        <v>0</v>
      </c>
      <c r="G14" s="119">
        <f t="shared" si="6"/>
        <v>0</v>
      </c>
      <c r="H14" s="119">
        <f t="shared" si="5"/>
        <v>0</v>
      </c>
    </row>
    <row r="15" s="2" customFormat="1" ht="27.75" customHeight="1">
      <c r="A15" s="120" t="s">
        <v>142</v>
      </c>
      <c r="B15" s="117"/>
      <c r="C15" s="117"/>
      <c r="D15" s="117"/>
      <c r="E15" s="117"/>
      <c r="F15" s="117"/>
      <c r="G15" s="117"/>
      <c r="H15" s="115">
        <f t="shared" si="5"/>
        <v>0</v>
      </c>
    </row>
    <row r="16" s="2" customFormat="1" ht="38.25" customHeight="1">
      <c r="A16" s="116" t="s">
        <v>143</v>
      </c>
      <c r="B16" s="117">
        <v>0</v>
      </c>
      <c r="C16" s="117">
        <v>0</v>
      </c>
      <c r="D16" s="117">
        <v>0</v>
      </c>
      <c r="E16" s="117">
        <v>0</v>
      </c>
      <c r="F16" s="117">
        <v>0</v>
      </c>
      <c r="G16" s="117">
        <v>0</v>
      </c>
      <c r="H16" s="115">
        <f t="shared" si="5"/>
        <v>0</v>
      </c>
    </row>
    <row r="17" s="2" customFormat="1" ht="38.25" customHeight="1">
      <c r="A17" s="116" t="s">
        <v>144</v>
      </c>
      <c r="B17" s="117">
        <v>0</v>
      </c>
      <c r="C17" s="117">
        <v>0</v>
      </c>
      <c r="D17" s="117">
        <v>0</v>
      </c>
      <c r="E17" s="117">
        <v>0</v>
      </c>
      <c r="F17" s="117">
        <v>0</v>
      </c>
      <c r="G17" s="117">
        <v>0</v>
      </c>
      <c r="H17" s="115">
        <f t="shared" si="5"/>
        <v>0</v>
      </c>
    </row>
    <row r="18" s="2" customFormat="1" ht="38.25" customHeight="1">
      <c r="A18" s="116" t="s">
        <v>145</v>
      </c>
      <c r="B18" s="117">
        <v>0</v>
      </c>
      <c r="C18" s="117">
        <v>0</v>
      </c>
      <c r="D18" s="117">
        <v>0</v>
      </c>
      <c r="E18" s="117">
        <v>0</v>
      </c>
      <c r="F18" s="117">
        <v>0</v>
      </c>
      <c r="G18" s="117">
        <v>0</v>
      </c>
      <c r="H18" s="115">
        <f t="shared" si="5"/>
        <v>0</v>
      </c>
    </row>
    <row r="19" s="2" customFormat="1" ht="38.25" customHeight="1">
      <c r="A19" s="116" t="s">
        <v>146</v>
      </c>
      <c r="B19" s="117">
        <v>0</v>
      </c>
      <c r="C19" s="117">
        <v>0</v>
      </c>
      <c r="D19" s="117">
        <v>0</v>
      </c>
      <c r="E19" s="117">
        <v>0</v>
      </c>
      <c r="F19" s="117">
        <v>0</v>
      </c>
      <c r="G19" s="117">
        <v>0</v>
      </c>
      <c r="H19" s="115">
        <f t="shared" si="5"/>
        <v>0</v>
      </c>
    </row>
    <row r="20" s="2" customFormat="1" ht="38.25" customHeight="1">
      <c r="A20" s="116" t="s">
        <v>147</v>
      </c>
      <c r="B20" s="117">
        <v>0</v>
      </c>
      <c r="C20" s="117">
        <v>0</v>
      </c>
      <c r="D20" s="117">
        <v>0</v>
      </c>
      <c r="E20" s="117">
        <v>0</v>
      </c>
      <c r="F20" s="117">
        <v>0</v>
      </c>
      <c r="G20" s="117">
        <v>0</v>
      </c>
      <c r="H20" s="115">
        <f t="shared" si="5"/>
        <v>0</v>
      </c>
    </row>
    <row r="21" s="2" customFormat="1" ht="60">
      <c r="A21" s="118" t="s">
        <v>149</v>
      </c>
      <c r="B21" s="119">
        <f>B23+B24+B25</f>
        <v>205542079.41</v>
      </c>
      <c r="C21" s="119">
        <f t="shared" si="6"/>
        <v>158348109.33000001</v>
      </c>
      <c r="D21" s="119">
        <f t="shared" si="6"/>
        <v>161418679.31</v>
      </c>
      <c r="E21" s="119">
        <f t="shared" si="6"/>
        <v>175822231.06</v>
      </c>
      <c r="F21" s="119">
        <f t="shared" si="6"/>
        <v>175822231.06</v>
      </c>
      <c r="G21" s="119">
        <f t="shared" si="6"/>
        <v>175822231.06</v>
      </c>
      <c r="H21" s="119">
        <f t="shared" si="5"/>
        <v>1052775561.23</v>
      </c>
    </row>
    <row r="22" s="2" customFormat="1" ht="27.75" customHeight="1">
      <c r="A22" s="120" t="s">
        <v>142</v>
      </c>
      <c r="B22" s="117"/>
      <c r="C22" s="117"/>
      <c r="D22" s="117"/>
      <c r="E22" s="117"/>
      <c r="F22" s="117"/>
      <c r="G22" s="117"/>
      <c r="H22" s="115">
        <f t="shared" si="5"/>
        <v>0</v>
      </c>
    </row>
    <row r="23" s="2" customFormat="1" ht="38.25" customHeight="1">
      <c r="A23" s="116" t="s">
        <v>143</v>
      </c>
      <c r="B23" s="117">
        <v>0</v>
      </c>
      <c r="C23" s="117">
        <v>0</v>
      </c>
      <c r="D23" s="117">
        <v>0</v>
      </c>
      <c r="E23" s="117">
        <v>0</v>
      </c>
      <c r="F23" s="117">
        <v>0</v>
      </c>
      <c r="G23" s="117">
        <v>0</v>
      </c>
      <c r="H23" s="115">
        <f t="shared" si="5"/>
        <v>0</v>
      </c>
    </row>
    <row r="24" s="2" customFormat="1" ht="38.25" customHeight="1">
      <c r="A24" s="116" t="s">
        <v>144</v>
      </c>
      <c r="B24" s="117">
        <v>0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5">
        <f t="shared" si="5"/>
        <v>0</v>
      </c>
    </row>
    <row r="25" s="2" customFormat="1" ht="38.25" customHeight="1">
      <c r="A25" s="116" t="s">
        <v>145</v>
      </c>
      <c r="B25" s="117">
        <f>198165542+5817519.54+810971.49+374919.84+373126.28+0.26</f>
        <v>205542079.41</v>
      </c>
      <c r="C25" s="117">
        <f>173787471.86-15439362.53</f>
        <v>158348109.33000001</v>
      </c>
      <c r="D25" s="117">
        <f>175822231.06-14403551.75</f>
        <v>161418679.31</v>
      </c>
      <c r="E25" s="117">
        <v>175822231.06</v>
      </c>
      <c r="F25" s="117">
        <v>175822231.06</v>
      </c>
      <c r="G25" s="117">
        <v>175822231.06</v>
      </c>
      <c r="H25" s="115">
        <f t="shared" si="5"/>
        <v>1052775561.23</v>
      </c>
    </row>
    <row r="26" s="2" customFormat="1" ht="38.25" customHeight="1">
      <c r="A26" s="116" t="s">
        <v>146</v>
      </c>
      <c r="B26" s="117">
        <v>0</v>
      </c>
      <c r="C26" s="117">
        <v>0</v>
      </c>
      <c r="D26" s="117">
        <v>0</v>
      </c>
      <c r="E26" s="117">
        <v>0</v>
      </c>
      <c r="F26" s="117">
        <v>0</v>
      </c>
      <c r="G26" s="117">
        <v>0</v>
      </c>
      <c r="H26" s="115">
        <f t="shared" si="5"/>
        <v>0</v>
      </c>
    </row>
    <row r="27" s="2" customFormat="1" ht="38.25" customHeight="1">
      <c r="A27" s="116" t="s">
        <v>147</v>
      </c>
      <c r="B27" s="117">
        <v>0</v>
      </c>
      <c r="C27" s="117">
        <v>0</v>
      </c>
      <c r="D27" s="117">
        <v>0</v>
      </c>
      <c r="E27" s="117">
        <v>0</v>
      </c>
      <c r="F27" s="117">
        <v>0</v>
      </c>
      <c r="G27" s="117">
        <v>0</v>
      </c>
      <c r="H27" s="115">
        <f t="shared" si="5"/>
        <v>0</v>
      </c>
    </row>
    <row r="28" s="2" customFormat="1" ht="87" customHeight="1">
      <c r="A28" s="118" t="s">
        <v>150</v>
      </c>
      <c r="B28" s="119">
        <f>B30+B31+B32</f>
        <v>11502645.34</v>
      </c>
      <c r="C28" s="119">
        <f t="shared" ref="C28:G28" si="7">C30+C31+C32</f>
        <v>11895390</v>
      </c>
      <c r="D28" s="119">
        <f t="shared" si="7"/>
        <v>12017426</v>
      </c>
      <c r="E28" s="119">
        <f t="shared" si="7"/>
        <v>0</v>
      </c>
      <c r="F28" s="119">
        <f t="shared" si="7"/>
        <v>0</v>
      </c>
      <c r="G28" s="119">
        <f t="shared" si="7"/>
        <v>0</v>
      </c>
      <c r="H28" s="119">
        <f t="shared" si="5"/>
        <v>35415461.340000004</v>
      </c>
    </row>
    <row r="29" s="2" customFormat="1" ht="27.75" customHeight="1">
      <c r="A29" s="120" t="s">
        <v>142</v>
      </c>
      <c r="B29" s="117"/>
      <c r="C29" s="117"/>
      <c r="D29" s="117"/>
      <c r="E29" s="117"/>
      <c r="F29" s="117"/>
      <c r="G29" s="117"/>
      <c r="H29" s="115">
        <f t="shared" si="5"/>
        <v>0</v>
      </c>
    </row>
    <row r="30" s="2" customFormat="1" ht="38.25" customHeight="1">
      <c r="A30" s="116" t="s">
        <v>143</v>
      </c>
      <c r="B30" s="117">
        <v>2462200</v>
      </c>
      <c r="C30" s="117">
        <v>2710800</v>
      </c>
      <c r="D30" s="117">
        <v>2814500</v>
      </c>
      <c r="E30" s="117">
        <v>0</v>
      </c>
      <c r="F30" s="117">
        <v>0</v>
      </c>
      <c r="G30" s="117">
        <v>0</v>
      </c>
      <c r="H30" s="115">
        <f t="shared" si="5"/>
        <v>7987500</v>
      </c>
    </row>
    <row r="31" s="2" customFormat="1" ht="38.25" customHeight="1">
      <c r="A31" s="116" t="s">
        <v>144</v>
      </c>
      <c r="B31" s="117">
        <f>1109500+3500+319400+4822400+1532300</f>
        <v>7787100</v>
      </c>
      <c r="C31" s="117">
        <f>1142300+3500+325200+4965600+1689100</f>
        <v>8125700</v>
      </c>
      <c r="D31" s="117">
        <f>1142300+3500+331100+4965600+1689100</f>
        <v>8131600</v>
      </c>
      <c r="E31" s="117">
        <v>0</v>
      </c>
      <c r="F31" s="117">
        <v>0</v>
      </c>
      <c r="G31" s="117">
        <v>0</v>
      </c>
      <c r="H31" s="115">
        <f t="shared" si="5"/>
        <v>24044400</v>
      </c>
    </row>
    <row r="32" s="2" customFormat="1" ht="38.25" customHeight="1">
      <c r="A32" s="116" t="s">
        <v>145</v>
      </c>
      <c r="B32" s="117">
        <f>1207400+45945.34</f>
        <v>1253345.3400000001</v>
      </c>
      <c r="C32" s="117">
        <v>1058890</v>
      </c>
      <c r="D32" s="117">
        <v>1071326</v>
      </c>
      <c r="E32" s="117">
        <v>0</v>
      </c>
      <c r="F32" s="117">
        <v>0</v>
      </c>
      <c r="G32" s="117">
        <v>0</v>
      </c>
      <c r="H32" s="115">
        <f t="shared" si="5"/>
        <v>3383561.3399999999</v>
      </c>
    </row>
    <row r="33" s="2" customFormat="1" ht="38.25" customHeight="1">
      <c r="A33" s="116" t="s">
        <v>146</v>
      </c>
      <c r="B33" s="117">
        <v>0</v>
      </c>
      <c r="C33" s="117">
        <v>0</v>
      </c>
      <c r="D33" s="117">
        <v>0</v>
      </c>
      <c r="E33" s="117">
        <v>0</v>
      </c>
      <c r="F33" s="117">
        <v>0</v>
      </c>
      <c r="G33" s="117">
        <v>0</v>
      </c>
      <c r="H33" s="115">
        <f t="shared" si="5"/>
        <v>0</v>
      </c>
    </row>
    <row r="34" s="2" customFormat="1" ht="38.25" customHeight="1">
      <c r="A34" s="116" t="s">
        <v>147</v>
      </c>
      <c r="B34" s="117">
        <v>0</v>
      </c>
      <c r="C34" s="117">
        <v>0</v>
      </c>
      <c r="D34" s="117">
        <v>0</v>
      </c>
      <c r="E34" s="117">
        <v>0</v>
      </c>
      <c r="F34" s="117">
        <v>0</v>
      </c>
      <c r="G34" s="117">
        <v>0</v>
      </c>
      <c r="H34" s="115">
        <f t="shared" si="5"/>
        <v>0</v>
      </c>
    </row>
    <row r="35" s="2" customFormat="1" ht="86.25" customHeight="1">
      <c r="A35" s="118" t="s">
        <v>151</v>
      </c>
      <c r="B35" s="119">
        <f>B37+B38+B39</f>
        <v>48815110.280000001</v>
      </c>
      <c r="C35" s="119">
        <f t="shared" ref="C35:G42" si="8">C37+C38+C39</f>
        <v>40570010</v>
      </c>
      <c r="D35" s="119">
        <f t="shared" si="8"/>
        <v>41045217</v>
      </c>
      <c r="E35" s="119">
        <f t="shared" si="8"/>
        <v>41045217</v>
      </c>
      <c r="F35" s="119">
        <f t="shared" si="8"/>
        <v>41045217</v>
      </c>
      <c r="G35" s="119">
        <f t="shared" si="8"/>
        <v>41045217</v>
      </c>
      <c r="H35" s="119">
        <f t="shared" si="5"/>
        <v>253565988.28</v>
      </c>
    </row>
    <row r="36" s="2" customFormat="1" ht="27.75" customHeight="1">
      <c r="A36" s="120" t="s">
        <v>142</v>
      </c>
      <c r="B36" s="117"/>
      <c r="C36" s="117"/>
      <c r="D36" s="117"/>
      <c r="E36" s="117"/>
      <c r="F36" s="117"/>
      <c r="G36" s="117"/>
      <c r="H36" s="115">
        <f t="shared" si="5"/>
        <v>0</v>
      </c>
    </row>
    <row r="37" s="2" customFormat="1" ht="38.25" customHeight="1">
      <c r="A37" s="116" t="s">
        <v>143</v>
      </c>
      <c r="B37" s="117">
        <v>0</v>
      </c>
      <c r="C37" s="117">
        <v>0</v>
      </c>
      <c r="D37" s="117">
        <v>0</v>
      </c>
      <c r="E37" s="117">
        <v>0</v>
      </c>
      <c r="F37" s="117">
        <v>0</v>
      </c>
      <c r="G37" s="117">
        <v>0</v>
      </c>
      <c r="H37" s="115">
        <f t="shared" si="5"/>
        <v>0</v>
      </c>
    </row>
    <row r="38" s="2" customFormat="1" ht="38.25" customHeight="1">
      <c r="A38" s="116" t="s">
        <v>144</v>
      </c>
      <c r="B38" s="117">
        <v>0</v>
      </c>
      <c r="C38" s="117">
        <v>0</v>
      </c>
      <c r="D38" s="117">
        <v>0</v>
      </c>
      <c r="E38" s="117">
        <v>0</v>
      </c>
      <c r="F38" s="117">
        <v>0</v>
      </c>
      <c r="G38" s="117">
        <v>0</v>
      </c>
      <c r="H38" s="115">
        <f t="shared" si="5"/>
        <v>0</v>
      </c>
    </row>
    <row r="39" s="2" customFormat="1" ht="38.25" customHeight="1">
      <c r="A39" s="116" t="s">
        <v>145</v>
      </c>
      <c r="B39" s="117">
        <f>46260840+2554270.28</f>
        <v>48815110.280000001</v>
      </c>
      <c r="C39" s="117">
        <v>40570010</v>
      </c>
      <c r="D39" s="117">
        <v>41045217</v>
      </c>
      <c r="E39" s="117">
        <v>41045217</v>
      </c>
      <c r="F39" s="117">
        <v>41045217</v>
      </c>
      <c r="G39" s="117">
        <v>41045217</v>
      </c>
      <c r="H39" s="115">
        <f t="shared" si="5"/>
        <v>253565988.28</v>
      </c>
    </row>
    <row r="40" s="2" customFormat="1" ht="38.25" customHeight="1">
      <c r="A40" s="116" t="s">
        <v>146</v>
      </c>
      <c r="B40" s="117">
        <v>0</v>
      </c>
      <c r="C40" s="117">
        <v>0</v>
      </c>
      <c r="D40" s="117">
        <v>0</v>
      </c>
      <c r="E40" s="117">
        <v>0</v>
      </c>
      <c r="F40" s="117">
        <v>0</v>
      </c>
      <c r="G40" s="117">
        <v>0</v>
      </c>
      <c r="H40" s="115">
        <f t="shared" si="5"/>
        <v>0</v>
      </c>
    </row>
    <row r="41" s="2" customFormat="1" ht="38.25" customHeight="1">
      <c r="A41" s="116" t="s">
        <v>147</v>
      </c>
      <c r="B41" s="117">
        <v>0</v>
      </c>
      <c r="C41" s="117">
        <v>0</v>
      </c>
      <c r="D41" s="117">
        <v>0</v>
      </c>
      <c r="E41" s="117">
        <v>0</v>
      </c>
      <c r="F41" s="117">
        <v>0</v>
      </c>
      <c r="G41" s="117">
        <v>0</v>
      </c>
      <c r="H41" s="115">
        <f t="shared" si="5"/>
        <v>0</v>
      </c>
    </row>
    <row r="42" s="2" customFormat="1" ht="87" customHeight="1">
      <c r="A42" s="118" t="s">
        <v>152</v>
      </c>
      <c r="B42" s="119">
        <f>B44+B45+B46</f>
        <v>24201000</v>
      </c>
      <c r="C42" s="119">
        <f t="shared" si="8"/>
        <v>14508770.76</v>
      </c>
      <c r="D42" s="119">
        <f t="shared" si="8"/>
        <v>14771714.76</v>
      </c>
      <c r="E42" s="119">
        <f t="shared" si="8"/>
        <v>21473547</v>
      </c>
      <c r="F42" s="119">
        <f t="shared" si="8"/>
        <v>21473547</v>
      </c>
      <c r="G42" s="119">
        <f t="shared" si="8"/>
        <v>21473547</v>
      </c>
      <c r="H42" s="119">
        <f t="shared" si="5"/>
        <v>117902126.52</v>
      </c>
    </row>
    <row r="43" s="2" customFormat="1" ht="27.75" customHeight="1">
      <c r="A43" s="120" t="s">
        <v>142</v>
      </c>
      <c r="B43" s="117"/>
      <c r="C43" s="117"/>
      <c r="D43" s="117"/>
      <c r="E43" s="117"/>
      <c r="F43" s="117"/>
      <c r="G43" s="117"/>
      <c r="H43" s="115">
        <f t="shared" si="5"/>
        <v>0</v>
      </c>
    </row>
    <row r="44" s="2" customFormat="1" ht="38.25" customHeight="1">
      <c r="A44" s="116" t="s">
        <v>143</v>
      </c>
      <c r="B44" s="117">
        <v>0</v>
      </c>
      <c r="C44" s="117">
        <v>0</v>
      </c>
      <c r="D44" s="117">
        <v>0</v>
      </c>
      <c r="E44" s="117">
        <v>0</v>
      </c>
      <c r="F44" s="117">
        <v>0</v>
      </c>
      <c r="G44" s="117">
        <v>0</v>
      </c>
      <c r="H44" s="115">
        <f t="shared" si="5"/>
        <v>0</v>
      </c>
    </row>
    <row r="45" s="2" customFormat="1" ht="38.25" customHeight="1">
      <c r="A45" s="116" t="s">
        <v>144</v>
      </c>
      <c r="B45" s="117">
        <v>0</v>
      </c>
      <c r="C45" s="117">
        <v>0</v>
      </c>
      <c r="D45" s="117">
        <v>0</v>
      </c>
      <c r="E45" s="117">
        <v>0</v>
      </c>
      <c r="F45" s="117">
        <v>0</v>
      </c>
      <c r="G45" s="117">
        <v>0</v>
      </c>
      <c r="H45" s="115">
        <f t="shared" si="5"/>
        <v>0</v>
      </c>
    </row>
    <row r="46" s="2" customFormat="1" ht="38.25" customHeight="1">
      <c r="A46" s="116" t="s">
        <v>145</v>
      </c>
      <c r="B46" s="117">
        <v>24201000</v>
      </c>
      <c r="C46" s="117">
        <f>21224277-15000000+7117115.76+1167378</f>
        <v>14508770.76</v>
      </c>
      <c r="D46" s="117">
        <f>21473547-15000000+7117115.76+1181052</f>
        <v>14771714.76</v>
      </c>
      <c r="E46" s="117">
        <v>21473547</v>
      </c>
      <c r="F46" s="117">
        <v>21473547</v>
      </c>
      <c r="G46" s="117">
        <v>21473547</v>
      </c>
      <c r="H46" s="115">
        <f t="shared" si="5"/>
        <v>117902126.52</v>
      </c>
    </row>
    <row r="47" s="2" customFormat="1" ht="38.25" customHeight="1">
      <c r="A47" s="116" t="s">
        <v>146</v>
      </c>
      <c r="B47" s="117">
        <v>0</v>
      </c>
      <c r="C47" s="117">
        <v>0</v>
      </c>
      <c r="D47" s="117">
        <v>0</v>
      </c>
      <c r="E47" s="117">
        <v>0</v>
      </c>
      <c r="F47" s="117">
        <v>0</v>
      </c>
      <c r="G47" s="117">
        <v>0</v>
      </c>
      <c r="H47" s="115">
        <f t="shared" si="5"/>
        <v>0</v>
      </c>
    </row>
    <row r="48" s="2" customFormat="1" ht="38.25" customHeight="1">
      <c r="A48" s="116" t="s">
        <v>147</v>
      </c>
      <c r="B48" s="117">
        <v>0</v>
      </c>
      <c r="C48" s="117">
        <v>0</v>
      </c>
      <c r="D48" s="117">
        <v>0</v>
      </c>
      <c r="E48" s="117">
        <v>0</v>
      </c>
      <c r="F48" s="117">
        <v>0</v>
      </c>
      <c r="G48" s="117">
        <v>0</v>
      </c>
      <c r="H48" s="115">
        <f t="shared" si="5"/>
        <v>0</v>
      </c>
    </row>
    <row r="49" s="2" customFormat="1" ht="96" customHeight="1">
      <c r="A49" s="118" t="s">
        <v>153</v>
      </c>
      <c r="B49" s="119">
        <f>B51+B52+B53</f>
        <v>1000000</v>
      </c>
      <c r="C49" s="119">
        <f t="shared" ref="C49:G63" si="9">C51+C52+C53</f>
        <v>877000</v>
      </c>
      <c r="D49" s="119">
        <f t="shared" si="9"/>
        <v>887300</v>
      </c>
      <c r="E49" s="119">
        <f t="shared" si="9"/>
        <v>887300</v>
      </c>
      <c r="F49" s="119">
        <f t="shared" si="9"/>
        <v>887300</v>
      </c>
      <c r="G49" s="119">
        <f t="shared" si="9"/>
        <v>887300</v>
      </c>
      <c r="H49" s="119">
        <f t="shared" si="5"/>
        <v>5426200</v>
      </c>
    </row>
    <row r="50" s="2" customFormat="1" ht="27.75" customHeight="1">
      <c r="A50" s="120" t="s">
        <v>142</v>
      </c>
      <c r="B50" s="117"/>
      <c r="C50" s="117"/>
      <c r="D50" s="117"/>
      <c r="E50" s="117"/>
      <c r="F50" s="117"/>
      <c r="G50" s="117"/>
      <c r="H50" s="115">
        <f t="shared" si="5"/>
        <v>0</v>
      </c>
    </row>
    <row r="51" s="2" customFormat="1" ht="38.25" customHeight="1">
      <c r="A51" s="116" t="s">
        <v>143</v>
      </c>
      <c r="B51" s="117">
        <v>0</v>
      </c>
      <c r="C51" s="117">
        <v>0</v>
      </c>
      <c r="D51" s="117">
        <v>0</v>
      </c>
      <c r="E51" s="117">
        <v>0</v>
      </c>
      <c r="F51" s="117">
        <v>0</v>
      </c>
      <c r="G51" s="117">
        <v>0</v>
      </c>
      <c r="H51" s="115">
        <f t="shared" si="5"/>
        <v>0</v>
      </c>
    </row>
    <row r="52" s="2" customFormat="1" ht="38.25" customHeight="1">
      <c r="A52" s="116" t="s">
        <v>144</v>
      </c>
      <c r="B52" s="117">
        <v>0</v>
      </c>
      <c r="C52" s="117">
        <v>0</v>
      </c>
      <c r="D52" s="117">
        <v>0</v>
      </c>
      <c r="E52" s="117">
        <v>0</v>
      </c>
      <c r="F52" s="117">
        <v>0</v>
      </c>
      <c r="G52" s="117">
        <v>0</v>
      </c>
      <c r="H52" s="115">
        <f t="shared" si="5"/>
        <v>0</v>
      </c>
    </row>
    <row r="53" s="2" customFormat="1" ht="38.25" customHeight="1">
      <c r="A53" s="116" t="s">
        <v>145</v>
      </c>
      <c r="B53" s="117">
        <v>1000000</v>
      </c>
      <c r="C53" s="117">
        <v>877000</v>
      </c>
      <c r="D53" s="117">
        <v>887300</v>
      </c>
      <c r="E53" s="117">
        <v>887300</v>
      </c>
      <c r="F53" s="117">
        <v>887300</v>
      </c>
      <c r="G53" s="117">
        <v>887300</v>
      </c>
      <c r="H53" s="115">
        <f t="shared" si="5"/>
        <v>5426200</v>
      </c>
    </row>
    <row r="54" s="2" customFormat="1" ht="38.25" customHeight="1">
      <c r="A54" s="116" t="s">
        <v>146</v>
      </c>
      <c r="B54" s="117">
        <v>0</v>
      </c>
      <c r="C54" s="117">
        <v>0</v>
      </c>
      <c r="D54" s="117">
        <v>0</v>
      </c>
      <c r="E54" s="117">
        <v>0</v>
      </c>
      <c r="F54" s="117">
        <v>0</v>
      </c>
      <c r="G54" s="117">
        <v>0</v>
      </c>
      <c r="H54" s="115">
        <f t="shared" si="5"/>
        <v>0</v>
      </c>
    </row>
    <row r="55" s="2" customFormat="1" ht="38.25" customHeight="1">
      <c r="A55" s="116" t="s">
        <v>147</v>
      </c>
      <c r="B55" s="117">
        <v>0</v>
      </c>
      <c r="C55" s="117">
        <v>0</v>
      </c>
      <c r="D55" s="117">
        <v>0</v>
      </c>
      <c r="E55" s="117">
        <v>0</v>
      </c>
      <c r="F55" s="117">
        <v>0</v>
      </c>
      <c r="G55" s="117">
        <v>0</v>
      </c>
      <c r="H55" s="115">
        <f t="shared" si="5"/>
        <v>0</v>
      </c>
    </row>
    <row r="56" s="2" customFormat="1" ht="79.5" customHeight="1">
      <c r="A56" s="118" t="s">
        <v>154</v>
      </c>
      <c r="B56" s="119">
        <f>B58+B59+B60</f>
        <v>5000000</v>
      </c>
      <c r="C56" s="119">
        <f t="shared" si="9"/>
        <v>4385000</v>
      </c>
      <c r="D56" s="119">
        <f t="shared" si="9"/>
        <v>4436500</v>
      </c>
      <c r="E56" s="119">
        <f t="shared" si="9"/>
        <v>4436500</v>
      </c>
      <c r="F56" s="119">
        <f t="shared" si="9"/>
        <v>4436500</v>
      </c>
      <c r="G56" s="119">
        <f t="shared" si="9"/>
        <v>4436500</v>
      </c>
      <c r="H56" s="119">
        <f t="shared" si="5"/>
        <v>27131000</v>
      </c>
    </row>
    <row r="57" s="2" customFormat="1" ht="27.75" customHeight="1">
      <c r="A57" s="120" t="s">
        <v>142</v>
      </c>
      <c r="B57" s="117"/>
      <c r="C57" s="117"/>
      <c r="D57" s="117"/>
      <c r="E57" s="117"/>
      <c r="F57" s="117"/>
      <c r="G57" s="117"/>
      <c r="H57" s="115">
        <f t="shared" si="5"/>
        <v>0</v>
      </c>
    </row>
    <row r="58" s="2" customFormat="1" ht="38.25" customHeight="1">
      <c r="A58" s="116" t="s">
        <v>143</v>
      </c>
      <c r="B58" s="117">
        <v>0</v>
      </c>
      <c r="C58" s="117">
        <v>0</v>
      </c>
      <c r="D58" s="117">
        <v>0</v>
      </c>
      <c r="E58" s="117">
        <v>0</v>
      </c>
      <c r="F58" s="117">
        <v>0</v>
      </c>
      <c r="G58" s="117">
        <v>0</v>
      </c>
      <c r="H58" s="115">
        <f t="shared" si="5"/>
        <v>0</v>
      </c>
    </row>
    <row r="59" s="2" customFormat="1" ht="38.25" customHeight="1">
      <c r="A59" s="116" t="s">
        <v>144</v>
      </c>
      <c r="B59" s="117">
        <v>0</v>
      </c>
      <c r="C59" s="117">
        <v>0</v>
      </c>
      <c r="D59" s="117">
        <v>0</v>
      </c>
      <c r="E59" s="117">
        <v>0</v>
      </c>
      <c r="F59" s="117">
        <v>0</v>
      </c>
      <c r="G59" s="117">
        <v>0</v>
      </c>
      <c r="H59" s="115">
        <f t="shared" si="5"/>
        <v>0</v>
      </c>
    </row>
    <row r="60" s="2" customFormat="1" ht="38.25" customHeight="1">
      <c r="A60" s="116" t="s">
        <v>145</v>
      </c>
      <c r="B60" s="117">
        <v>5000000</v>
      </c>
      <c r="C60" s="117">
        <v>4385000</v>
      </c>
      <c r="D60" s="117">
        <v>4436500</v>
      </c>
      <c r="E60" s="117">
        <v>4436500</v>
      </c>
      <c r="F60" s="117">
        <v>4436500</v>
      </c>
      <c r="G60" s="117">
        <v>4436500</v>
      </c>
      <c r="H60" s="115">
        <f t="shared" si="5"/>
        <v>27131000</v>
      </c>
    </row>
    <row r="61" s="2" customFormat="1" ht="38.25" customHeight="1">
      <c r="A61" s="116" t="s">
        <v>146</v>
      </c>
      <c r="B61" s="117">
        <v>0</v>
      </c>
      <c r="C61" s="117">
        <v>0</v>
      </c>
      <c r="D61" s="117">
        <v>0</v>
      </c>
      <c r="E61" s="117">
        <v>0</v>
      </c>
      <c r="F61" s="117">
        <v>0</v>
      </c>
      <c r="G61" s="117">
        <v>0</v>
      </c>
      <c r="H61" s="115">
        <f t="shared" si="5"/>
        <v>0</v>
      </c>
    </row>
    <row r="62" s="2" customFormat="1" ht="38.25" customHeight="1">
      <c r="A62" s="116" t="s">
        <v>147</v>
      </c>
      <c r="B62" s="117">
        <v>0</v>
      </c>
      <c r="C62" s="117">
        <v>0</v>
      </c>
      <c r="D62" s="117">
        <v>0</v>
      </c>
      <c r="E62" s="117">
        <v>0</v>
      </c>
      <c r="F62" s="117">
        <v>0</v>
      </c>
      <c r="G62" s="117">
        <v>0</v>
      </c>
      <c r="H62" s="115">
        <f t="shared" si="5"/>
        <v>0</v>
      </c>
    </row>
    <row r="63" s="2" customFormat="1" ht="73.5" customHeight="1">
      <c r="A63" s="118" t="s">
        <v>155</v>
      </c>
      <c r="B63" s="119">
        <f>B65+B66+B67</f>
        <v>0</v>
      </c>
      <c r="C63" s="119">
        <f t="shared" si="9"/>
        <v>0</v>
      </c>
      <c r="D63" s="119">
        <f t="shared" si="9"/>
        <v>0</v>
      </c>
      <c r="E63" s="119">
        <f t="shared" si="9"/>
        <v>0</v>
      </c>
      <c r="F63" s="119">
        <f t="shared" si="9"/>
        <v>0</v>
      </c>
      <c r="G63" s="119">
        <f t="shared" si="9"/>
        <v>0</v>
      </c>
      <c r="H63" s="119">
        <f t="shared" si="5"/>
        <v>0</v>
      </c>
    </row>
    <row r="64" s="2" customFormat="1" ht="27.75" customHeight="1">
      <c r="A64" s="120" t="s">
        <v>142</v>
      </c>
      <c r="B64" s="117"/>
      <c r="C64" s="117"/>
      <c r="D64" s="117"/>
      <c r="E64" s="117"/>
      <c r="F64" s="117"/>
      <c r="G64" s="117"/>
      <c r="H64" s="115">
        <f t="shared" si="5"/>
        <v>0</v>
      </c>
    </row>
    <row r="65" s="2" customFormat="1" ht="38.25" customHeight="1">
      <c r="A65" s="116" t="s">
        <v>143</v>
      </c>
      <c r="B65" s="117">
        <v>0</v>
      </c>
      <c r="C65" s="117">
        <v>0</v>
      </c>
      <c r="D65" s="117">
        <v>0</v>
      </c>
      <c r="E65" s="117">
        <v>0</v>
      </c>
      <c r="F65" s="117">
        <v>0</v>
      </c>
      <c r="G65" s="117">
        <v>0</v>
      </c>
      <c r="H65" s="115">
        <f t="shared" si="5"/>
        <v>0</v>
      </c>
    </row>
    <row r="66" s="2" customFormat="1" ht="38.25" customHeight="1">
      <c r="A66" s="116" t="s">
        <v>144</v>
      </c>
      <c r="B66" s="117">
        <v>0</v>
      </c>
      <c r="C66" s="117">
        <v>0</v>
      </c>
      <c r="D66" s="117">
        <v>0</v>
      </c>
      <c r="E66" s="117">
        <v>0</v>
      </c>
      <c r="F66" s="117">
        <v>0</v>
      </c>
      <c r="G66" s="117">
        <v>0</v>
      </c>
      <c r="H66" s="115">
        <f t="shared" si="5"/>
        <v>0</v>
      </c>
    </row>
    <row r="67" s="2" customFormat="1" ht="38.25" customHeight="1">
      <c r="A67" s="116" t="s">
        <v>145</v>
      </c>
      <c r="B67" s="117">
        <v>0</v>
      </c>
      <c r="C67" s="117">
        <v>0</v>
      </c>
      <c r="D67" s="117">
        <v>0</v>
      </c>
      <c r="E67" s="117">
        <v>0</v>
      </c>
      <c r="F67" s="117">
        <v>0</v>
      </c>
      <c r="G67" s="117">
        <v>0</v>
      </c>
      <c r="H67" s="115">
        <f t="shared" si="5"/>
        <v>0</v>
      </c>
    </row>
    <row r="68" s="2" customFormat="1" ht="38.25" customHeight="1">
      <c r="A68" s="116" t="s">
        <v>146</v>
      </c>
      <c r="B68" s="117">
        <v>0</v>
      </c>
      <c r="C68" s="117">
        <v>0</v>
      </c>
      <c r="D68" s="117">
        <v>0</v>
      </c>
      <c r="E68" s="117">
        <v>0</v>
      </c>
      <c r="F68" s="117">
        <v>0</v>
      </c>
      <c r="G68" s="117">
        <v>0</v>
      </c>
      <c r="H68" s="115">
        <f t="shared" si="5"/>
        <v>0</v>
      </c>
    </row>
    <row r="69" s="2" customFormat="1" ht="38.25" customHeight="1">
      <c r="A69" s="121" t="s">
        <v>147</v>
      </c>
      <c r="B69" s="117">
        <v>0</v>
      </c>
      <c r="C69" s="117">
        <v>0</v>
      </c>
      <c r="D69" s="117">
        <v>0</v>
      </c>
      <c r="E69" s="117">
        <v>0</v>
      </c>
      <c r="F69" s="117">
        <v>0</v>
      </c>
      <c r="G69" s="117">
        <v>0</v>
      </c>
      <c r="H69" s="115">
        <f t="shared" si="5"/>
        <v>0</v>
      </c>
    </row>
    <row r="70" s="2" customFormat="1"/>
    <row r="71" s="2" customFormat="1"/>
  </sheetData>
  <mergeCells count="5">
    <mergeCell ref="E1:G1"/>
    <mergeCell ref="F2:G2"/>
    <mergeCell ref="A3:G3"/>
    <mergeCell ref="A4:A5"/>
    <mergeCell ref="B4:H4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60" firstPageNumber="11" fitToWidth="1" fitToHeight="5" pageOrder="downThenOver" orientation="landscape" usePrinterDefaults="1" blackAndWhite="0" draft="0" cellComments="none" useFirstPageNumber="1" errors="displayed" horizontalDpi="600" verticalDpi="180" copies="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28" zoomScale="70" workbookViewId="0">
      <selection activeCell="B36" activeCellId="0" sqref="B36:F36"/>
    </sheetView>
  </sheetViews>
  <sheetFormatPr defaultRowHeight="14.25"/>
  <cols>
    <col customWidth="1" min="1" max="1" style="1" width="8.7109375"/>
    <col customWidth="1" min="2" max="2" style="1" width="35.42578125"/>
    <col customWidth="1" min="3" max="3" style="1" width="16.140625"/>
    <col customWidth="1" min="4" max="7" style="1" width="17.5703125"/>
    <col customWidth="1" min="8" max="12" style="1" width="16.5703125"/>
    <col customWidth="1" min="13" max="13" style="1" width="37.85546875"/>
    <col customWidth="1" min="14" max="14" style="1" width="19.42578125"/>
    <col min="15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5"/>
      <c r="L1" s="5"/>
      <c r="M1" s="5"/>
      <c r="N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122"/>
      <c r="L2" s="122"/>
      <c r="M2" s="123"/>
      <c r="N2" s="6" t="s">
        <v>156</v>
      </c>
    </row>
    <row r="3" ht="52.5" customHeight="1">
      <c r="A3" s="124" t="s">
        <v>157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ht="30" customHeight="1">
      <c r="A4" s="48" t="s">
        <v>33</v>
      </c>
      <c r="B4" s="49" t="s">
        <v>158</v>
      </c>
      <c r="C4" s="49" t="s">
        <v>159</v>
      </c>
      <c r="D4" s="49" t="s">
        <v>160</v>
      </c>
      <c r="E4" s="125" t="s">
        <v>161</v>
      </c>
      <c r="F4" s="125" t="s">
        <v>162</v>
      </c>
      <c r="G4" s="125" t="s">
        <v>163</v>
      </c>
      <c r="H4" s="50" t="s">
        <v>164</v>
      </c>
      <c r="I4" s="50"/>
      <c r="J4" s="50"/>
      <c r="K4" s="50"/>
      <c r="L4" s="50"/>
      <c r="M4" s="50" t="s">
        <v>165</v>
      </c>
      <c r="N4" s="49" t="s">
        <v>166</v>
      </c>
    </row>
    <row r="5" ht="147" customHeight="1">
      <c r="A5" s="52"/>
      <c r="B5" s="53"/>
      <c r="C5" s="53"/>
      <c r="D5" s="53"/>
      <c r="E5" s="126"/>
      <c r="F5" s="126"/>
      <c r="G5" s="126"/>
      <c r="H5" s="25" t="s">
        <v>167</v>
      </c>
      <c r="I5" s="25" t="s">
        <v>167</v>
      </c>
      <c r="J5" s="25" t="s">
        <v>167</v>
      </c>
      <c r="K5" s="25" t="s">
        <v>167</v>
      </c>
      <c r="L5" s="57" t="s">
        <v>168</v>
      </c>
      <c r="M5" s="54"/>
      <c r="N5" s="53"/>
    </row>
    <row r="6" ht="30" customHeight="1">
      <c r="A6" s="56">
        <v>1</v>
      </c>
      <c r="B6" s="57">
        <v>2</v>
      </c>
      <c r="C6" s="57">
        <v>3</v>
      </c>
      <c r="D6" s="57">
        <v>4</v>
      </c>
      <c r="E6" s="57" t="s">
        <v>91</v>
      </c>
      <c r="F6" s="57" t="s">
        <v>75</v>
      </c>
      <c r="G6" s="57" t="s">
        <v>47</v>
      </c>
      <c r="H6" s="25" t="s">
        <v>48</v>
      </c>
      <c r="I6" s="25" t="s">
        <v>49</v>
      </c>
      <c r="J6" s="25" t="s">
        <v>50</v>
      </c>
      <c r="K6" s="25" t="s">
        <v>51</v>
      </c>
      <c r="L6" s="25" t="s">
        <v>52</v>
      </c>
      <c r="M6" s="25" t="s">
        <v>53</v>
      </c>
      <c r="N6" s="57" t="s">
        <v>54</v>
      </c>
    </row>
    <row r="7" ht="30" customHeight="1">
      <c r="A7" s="127" t="s">
        <v>169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</row>
    <row r="8" ht="33.75" customHeight="1">
      <c r="A8" s="129" t="s">
        <v>170</v>
      </c>
      <c r="B8" s="130"/>
      <c r="C8" s="130"/>
      <c r="D8" s="130"/>
      <c r="E8" s="130"/>
      <c r="F8" s="131"/>
      <c r="G8" s="132" t="s">
        <v>25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53" t="s">
        <v>61</v>
      </c>
      <c r="N8" s="53" t="s">
        <v>61</v>
      </c>
    </row>
    <row r="9" ht="33.75" customHeight="1">
      <c r="A9" s="133"/>
      <c r="B9" s="134"/>
      <c r="C9" s="134"/>
      <c r="D9" s="134"/>
      <c r="E9" s="134"/>
      <c r="F9" s="135"/>
      <c r="G9" s="136" t="s">
        <v>171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53" t="s">
        <v>61</v>
      </c>
      <c r="N9" s="53" t="s">
        <v>61</v>
      </c>
    </row>
    <row r="10" ht="33.75" customHeight="1">
      <c r="A10" s="133"/>
      <c r="B10" s="134"/>
      <c r="C10" s="134"/>
      <c r="D10" s="134"/>
      <c r="E10" s="134"/>
      <c r="F10" s="135"/>
      <c r="G10" s="136" t="s">
        <v>172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53" t="s">
        <v>61</v>
      </c>
      <c r="N10" s="53" t="s">
        <v>61</v>
      </c>
    </row>
    <row r="11" ht="33" customHeight="1">
      <c r="A11" s="133"/>
      <c r="B11" s="134"/>
      <c r="C11" s="134"/>
      <c r="D11" s="134"/>
      <c r="E11" s="134"/>
      <c r="F11" s="135"/>
      <c r="G11" s="136" t="s">
        <v>145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53" t="s">
        <v>61</v>
      </c>
      <c r="N11" s="53" t="s">
        <v>61</v>
      </c>
    </row>
    <row r="12" ht="33" customHeight="1">
      <c r="A12" s="137"/>
      <c r="B12" s="138"/>
      <c r="C12" s="138"/>
      <c r="D12" s="138"/>
      <c r="E12" s="138"/>
      <c r="F12" s="139"/>
      <c r="G12" s="65" t="s">
        <v>146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53" t="s">
        <v>61</v>
      </c>
      <c r="N12" s="53" t="s">
        <v>61</v>
      </c>
    </row>
    <row r="13" ht="39.75" customHeight="1">
      <c r="A13" s="140" t="s">
        <v>173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2"/>
    </row>
    <row r="14" ht="33.75" customHeight="1">
      <c r="A14" s="130" t="s">
        <v>174</v>
      </c>
      <c r="B14" s="130"/>
      <c r="C14" s="130"/>
      <c r="D14" s="130"/>
      <c r="E14" s="130"/>
      <c r="F14" s="131"/>
      <c r="G14" s="132" t="s">
        <v>25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53" t="s">
        <v>61</v>
      </c>
      <c r="N14" s="53" t="s">
        <v>61</v>
      </c>
    </row>
    <row r="15" ht="33.75" customHeight="1">
      <c r="A15" s="134"/>
      <c r="B15" s="134"/>
      <c r="C15" s="134"/>
      <c r="D15" s="134"/>
      <c r="E15" s="134"/>
      <c r="F15" s="135"/>
      <c r="G15" s="136" t="s">
        <v>171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53" t="s">
        <v>61</v>
      </c>
      <c r="N15" s="53" t="s">
        <v>61</v>
      </c>
    </row>
    <row r="16" ht="33.75" customHeight="1">
      <c r="A16" s="134"/>
      <c r="B16" s="134"/>
      <c r="C16" s="134"/>
      <c r="D16" s="134"/>
      <c r="E16" s="134"/>
      <c r="F16" s="135"/>
      <c r="G16" s="136" t="s">
        <v>172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53" t="s">
        <v>61</v>
      </c>
      <c r="N16" s="53" t="s">
        <v>61</v>
      </c>
    </row>
    <row r="17" ht="33.75" customHeight="1">
      <c r="A17" s="134"/>
      <c r="B17" s="134"/>
      <c r="C17" s="134"/>
      <c r="D17" s="134"/>
      <c r="E17" s="134"/>
      <c r="F17" s="135"/>
      <c r="G17" s="136" t="s">
        <v>145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53" t="s">
        <v>61</v>
      </c>
      <c r="N17" s="53" t="s">
        <v>61</v>
      </c>
    </row>
    <row r="18" ht="33.75" customHeight="1">
      <c r="A18" s="138"/>
      <c r="B18" s="138"/>
      <c r="C18" s="138"/>
      <c r="D18" s="138"/>
      <c r="E18" s="138"/>
      <c r="F18" s="139"/>
      <c r="G18" s="65" t="s">
        <v>146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53" t="s">
        <v>61</v>
      </c>
      <c r="N18" s="53" t="s">
        <v>61</v>
      </c>
    </row>
    <row r="19" ht="35.25" customHeight="1">
      <c r="A19" s="143">
        <v>1</v>
      </c>
      <c r="B19" s="144" t="s">
        <v>175</v>
      </c>
      <c r="C19" s="144" t="s">
        <v>61</v>
      </c>
      <c r="D19" s="144" t="s">
        <v>61</v>
      </c>
      <c r="E19" s="144" t="s">
        <v>61</v>
      </c>
      <c r="F19" s="144" t="s">
        <v>61</v>
      </c>
      <c r="G19" s="132" t="s">
        <v>25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53" t="s">
        <v>61</v>
      </c>
      <c r="N19" s="53" t="s">
        <v>61</v>
      </c>
    </row>
    <row r="20" ht="35.25" customHeight="1">
      <c r="A20" s="144" t="s">
        <v>176</v>
      </c>
      <c r="B20" s="144" t="s">
        <v>61</v>
      </c>
      <c r="C20" s="144" t="s">
        <v>61</v>
      </c>
      <c r="D20" s="144" t="s">
        <v>61</v>
      </c>
      <c r="E20" s="144" t="s">
        <v>61</v>
      </c>
      <c r="F20" s="144" t="s">
        <v>61</v>
      </c>
      <c r="G20" s="136" t="s">
        <v>171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53" t="s">
        <v>61</v>
      </c>
      <c r="N20" s="53" t="s">
        <v>61</v>
      </c>
    </row>
    <row r="21" ht="35.25" customHeight="1">
      <c r="A21" s="144" t="s">
        <v>176</v>
      </c>
      <c r="B21" s="144" t="s">
        <v>61</v>
      </c>
      <c r="C21" s="144" t="s">
        <v>61</v>
      </c>
      <c r="D21" s="144" t="s">
        <v>61</v>
      </c>
      <c r="E21" s="144" t="s">
        <v>61</v>
      </c>
      <c r="F21" s="144" t="s">
        <v>61</v>
      </c>
      <c r="G21" s="136" t="s">
        <v>172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53" t="s">
        <v>61</v>
      </c>
      <c r="N21" s="53" t="s">
        <v>61</v>
      </c>
    </row>
    <row r="22" ht="35.25" customHeight="1">
      <c r="A22" s="144" t="s">
        <v>176</v>
      </c>
      <c r="B22" s="144" t="s">
        <v>61</v>
      </c>
      <c r="C22" s="144" t="s">
        <v>61</v>
      </c>
      <c r="D22" s="144" t="s">
        <v>61</v>
      </c>
      <c r="E22" s="144" t="s">
        <v>61</v>
      </c>
      <c r="F22" s="144" t="s">
        <v>61</v>
      </c>
      <c r="G22" s="136" t="s">
        <v>145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53" t="s">
        <v>61</v>
      </c>
      <c r="N22" s="53" t="s">
        <v>61</v>
      </c>
    </row>
    <row r="23" ht="35.25" customHeight="1">
      <c r="A23" s="144" t="s">
        <v>176</v>
      </c>
      <c r="B23" s="144" t="s">
        <v>61</v>
      </c>
      <c r="C23" s="144" t="s">
        <v>61</v>
      </c>
      <c r="D23" s="144" t="s">
        <v>61</v>
      </c>
      <c r="E23" s="144" t="s">
        <v>61</v>
      </c>
      <c r="F23" s="144" t="s">
        <v>61</v>
      </c>
      <c r="G23" s="65" t="s">
        <v>146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53" t="s">
        <v>61</v>
      </c>
      <c r="N23" s="53" t="s">
        <v>61</v>
      </c>
    </row>
    <row r="24" ht="34.5" customHeight="1">
      <c r="A24" s="143" t="s">
        <v>177</v>
      </c>
      <c r="B24" s="144" t="s">
        <v>61</v>
      </c>
      <c r="C24" s="144" t="s">
        <v>61</v>
      </c>
      <c r="D24" s="144" t="s">
        <v>61</v>
      </c>
      <c r="E24" s="144" t="s">
        <v>61</v>
      </c>
      <c r="F24" s="144" t="s">
        <v>61</v>
      </c>
      <c r="G24" s="144"/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53" t="s">
        <v>61</v>
      </c>
      <c r="N24" s="53" t="s">
        <v>61</v>
      </c>
    </row>
    <row r="25" ht="39.75" customHeight="1">
      <c r="A25" s="145" t="s">
        <v>178</v>
      </c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7"/>
    </row>
    <row r="26" ht="35.25" customHeight="1">
      <c r="A26" s="148" t="s">
        <v>179</v>
      </c>
      <c r="B26" s="149"/>
      <c r="C26" s="149"/>
      <c r="D26" s="149"/>
      <c r="E26" s="149"/>
      <c r="F26" s="150"/>
      <c r="G26" s="132" t="s">
        <v>25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53" t="s">
        <v>61</v>
      </c>
      <c r="N26" s="53" t="s">
        <v>61</v>
      </c>
    </row>
    <row r="27" ht="35.25" customHeight="1">
      <c r="A27" s="151"/>
      <c r="B27" s="152"/>
      <c r="C27" s="152"/>
      <c r="D27" s="152"/>
      <c r="E27" s="152"/>
      <c r="F27" s="153"/>
      <c r="G27" s="136" t="s">
        <v>171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53" t="s">
        <v>61</v>
      </c>
      <c r="N27" s="53" t="s">
        <v>61</v>
      </c>
    </row>
    <row r="28" ht="35.25" customHeight="1">
      <c r="A28" s="151"/>
      <c r="B28" s="152"/>
      <c r="C28" s="152"/>
      <c r="D28" s="152"/>
      <c r="E28" s="152"/>
      <c r="F28" s="153"/>
      <c r="G28" s="136" t="s">
        <v>172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53" t="s">
        <v>61</v>
      </c>
      <c r="N28" s="53" t="s">
        <v>61</v>
      </c>
    </row>
    <row r="29" ht="35.25" customHeight="1">
      <c r="A29" s="151"/>
      <c r="B29" s="152"/>
      <c r="C29" s="152"/>
      <c r="D29" s="152"/>
      <c r="E29" s="152"/>
      <c r="F29" s="153"/>
      <c r="G29" s="136" t="s">
        <v>145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53" t="s">
        <v>61</v>
      </c>
      <c r="N29" s="53" t="s">
        <v>61</v>
      </c>
    </row>
    <row r="30" ht="35.25" customHeight="1">
      <c r="A30" s="154"/>
      <c r="B30" s="155"/>
      <c r="C30" s="155"/>
      <c r="D30" s="155"/>
      <c r="E30" s="155"/>
      <c r="F30" s="156"/>
      <c r="G30" s="65" t="s">
        <v>146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53" t="s">
        <v>61</v>
      </c>
      <c r="N30" s="53" t="s">
        <v>61</v>
      </c>
    </row>
    <row r="31" ht="35.25" customHeight="1">
      <c r="A31" s="143">
        <v>1</v>
      </c>
      <c r="B31" s="144" t="s">
        <v>175</v>
      </c>
      <c r="C31" s="144" t="s">
        <v>61</v>
      </c>
      <c r="D31" s="144" t="s">
        <v>61</v>
      </c>
      <c r="E31" s="144" t="s">
        <v>61</v>
      </c>
      <c r="F31" s="144" t="s">
        <v>61</v>
      </c>
      <c r="G31" s="132" t="s">
        <v>25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53" t="s">
        <v>61</v>
      </c>
      <c r="N31" s="53" t="s">
        <v>61</v>
      </c>
    </row>
    <row r="32" ht="35.25" customHeight="1">
      <c r="A32" s="144" t="s">
        <v>61</v>
      </c>
      <c r="B32" s="144" t="s">
        <v>61</v>
      </c>
      <c r="C32" s="144" t="s">
        <v>61</v>
      </c>
      <c r="D32" s="144" t="s">
        <v>61</v>
      </c>
      <c r="E32" s="144" t="s">
        <v>61</v>
      </c>
      <c r="F32" s="144" t="s">
        <v>61</v>
      </c>
      <c r="G32" s="136" t="s">
        <v>171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53" t="s">
        <v>61</v>
      </c>
      <c r="N32" s="53" t="s">
        <v>61</v>
      </c>
    </row>
    <row r="33" ht="35.25" customHeight="1">
      <c r="A33" s="144" t="s">
        <v>61</v>
      </c>
      <c r="B33" s="144" t="s">
        <v>61</v>
      </c>
      <c r="C33" s="144" t="s">
        <v>61</v>
      </c>
      <c r="D33" s="144" t="s">
        <v>61</v>
      </c>
      <c r="E33" s="144" t="s">
        <v>61</v>
      </c>
      <c r="F33" s="144" t="s">
        <v>61</v>
      </c>
      <c r="G33" s="136" t="s">
        <v>172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53" t="s">
        <v>61</v>
      </c>
      <c r="N33" s="53" t="s">
        <v>61</v>
      </c>
    </row>
    <row r="34" ht="35.25" customHeight="1">
      <c r="A34" s="144" t="s">
        <v>61</v>
      </c>
      <c r="B34" s="144" t="s">
        <v>61</v>
      </c>
      <c r="C34" s="144" t="s">
        <v>61</v>
      </c>
      <c r="D34" s="144" t="s">
        <v>61</v>
      </c>
      <c r="E34" s="144" t="s">
        <v>61</v>
      </c>
      <c r="F34" s="144" t="s">
        <v>61</v>
      </c>
      <c r="G34" s="136" t="s">
        <v>145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53" t="s">
        <v>61</v>
      </c>
      <c r="N34" s="53" t="s">
        <v>61</v>
      </c>
    </row>
    <row r="35" ht="35.25" customHeight="1">
      <c r="A35" s="144" t="s">
        <v>61</v>
      </c>
      <c r="B35" s="144" t="s">
        <v>61</v>
      </c>
      <c r="C35" s="144" t="s">
        <v>61</v>
      </c>
      <c r="D35" s="144" t="s">
        <v>61</v>
      </c>
      <c r="E35" s="144" t="s">
        <v>61</v>
      </c>
      <c r="F35" s="144" t="s">
        <v>61</v>
      </c>
      <c r="G35" s="65" t="s">
        <v>146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53" t="s">
        <v>61</v>
      </c>
      <c r="N35" s="53" t="s">
        <v>61</v>
      </c>
    </row>
    <row r="36" ht="34.5" customHeight="1">
      <c r="A36" s="143" t="s">
        <v>177</v>
      </c>
      <c r="B36" s="144" t="s">
        <v>61</v>
      </c>
      <c r="C36" s="144" t="s">
        <v>61</v>
      </c>
      <c r="D36" s="144" t="s">
        <v>61</v>
      </c>
      <c r="E36" s="144" t="s">
        <v>61</v>
      </c>
      <c r="F36" s="144" t="s">
        <v>61</v>
      </c>
      <c r="G36" s="144"/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53" t="s">
        <v>61</v>
      </c>
      <c r="N36" s="53" t="s">
        <v>61</v>
      </c>
    </row>
  </sheetData>
  <mergeCells count="18">
    <mergeCell ref="K1:N1"/>
    <mergeCell ref="A3:N3"/>
    <mergeCell ref="A4:A5"/>
    <mergeCell ref="B4:B5"/>
    <mergeCell ref="C4:C5"/>
    <mergeCell ref="D4:D5"/>
    <mergeCell ref="E4:E5"/>
    <mergeCell ref="F4:F5"/>
    <mergeCell ref="G4:G5"/>
    <mergeCell ref="H4:L4"/>
    <mergeCell ref="M4:M5"/>
    <mergeCell ref="N4:N5"/>
    <mergeCell ref="A7:N7"/>
    <mergeCell ref="A8:F12"/>
    <mergeCell ref="A13:N13"/>
    <mergeCell ref="A14:F18"/>
    <mergeCell ref="A25:N25"/>
    <mergeCell ref="A26:F30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7" firstPageNumber="16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B1" zoomScale="100" workbookViewId="0">
      <selection activeCell="B8" activeCellId="0" sqref="B8"/>
    </sheetView>
  </sheetViews>
  <sheetFormatPr defaultRowHeight="14.25"/>
  <cols>
    <col customWidth="1" min="1" max="1" width="6.85546875"/>
    <col customWidth="1" min="2" max="12" width="19.28515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5"/>
      <c r="L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122"/>
      <c r="L2" s="6" t="s">
        <v>180</v>
      </c>
    </row>
    <row r="3" s="1" customFormat="1" ht="52.5" customHeight="1">
      <c r="A3" s="124" t="s">
        <v>181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="1" customFormat="1" ht="30" customHeight="1">
      <c r="A4" s="157" t="s">
        <v>33</v>
      </c>
      <c r="B4" s="158" t="s">
        <v>182</v>
      </c>
      <c r="C4" s="159"/>
      <c r="D4" s="159"/>
      <c r="E4" s="160"/>
      <c r="F4" s="125" t="s">
        <v>183</v>
      </c>
      <c r="G4" s="125" t="s">
        <v>184</v>
      </c>
      <c r="H4" s="50" t="s">
        <v>185</v>
      </c>
      <c r="I4" s="50"/>
      <c r="J4" s="50"/>
      <c r="K4" s="50"/>
      <c r="L4" s="50"/>
    </row>
    <row r="5" s="1" customFormat="1" ht="147" hidden="1" customHeight="1">
      <c r="A5" s="161"/>
      <c r="B5" s="162"/>
      <c r="C5" s="163"/>
      <c r="D5" s="163"/>
      <c r="E5" s="164"/>
      <c r="F5" s="165"/>
      <c r="G5" s="165"/>
      <c r="H5" s="25" t="s">
        <v>167</v>
      </c>
      <c r="I5" s="25" t="s">
        <v>167</v>
      </c>
      <c r="J5" s="25" t="s">
        <v>167</v>
      </c>
      <c r="K5" s="25" t="s">
        <v>167</v>
      </c>
      <c r="L5" s="57" t="s">
        <v>168</v>
      </c>
    </row>
    <row r="6" s="1" customFormat="1" ht="68.25" customHeight="1">
      <c r="A6" s="166"/>
      <c r="B6" s="53" t="s">
        <v>186</v>
      </c>
      <c r="C6" s="53" t="s">
        <v>187</v>
      </c>
      <c r="D6" s="53" t="s">
        <v>188</v>
      </c>
      <c r="E6" s="53" t="s">
        <v>189</v>
      </c>
      <c r="F6" s="126"/>
      <c r="G6" s="126"/>
      <c r="H6" s="25" t="s">
        <v>190</v>
      </c>
      <c r="I6" s="25" t="s">
        <v>190</v>
      </c>
      <c r="J6" s="25" t="s">
        <v>190</v>
      </c>
      <c r="K6" s="25" t="s">
        <v>190</v>
      </c>
      <c r="L6" s="25" t="s">
        <v>177</v>
      </c>
    </row>
    <row r="7" s="1" customFormat="1" ht="16.5" customHeight="1">
      <c r="A7" s="56">
        <v>1</v>
      </c>
      <c r="B7" s="57">
        <v>2</v>
      </c>
      <c r="C7" s="57">
        <v>3</v>
      </c>
      <c r="D7" s="57">
        <v>4</v>
      </c>
      <c r="E7" s="57" t="s">
        <v>91</v>
      </c>
      <c r="F7" s="57" t="s">
        <v>75</v>
      </c>
      <c r="G7" s="57" t="s">
        <v>47</v>
      </c>
      <c r="H7" s="25" t="s">
        <v>48</v>
      </c>
      <c r="I7" s="25" t="s">
        <v>49</v>
      </c>
      <c r="J7" s="25" t="s">
        <v>50</v>
      </c>
      <c r="K7" s="25" t="s">
        <v>51</v>
      </c>
      <c r="L7" s="25" t="s">
        <v>52</v>
      </c>
    </row>
    <row r="8">
      <c r="A8" s="167">
        <v>1</v>
      </c>
      <c r="B8" s="168" t="s">
        <v>61</v>
      </c>
      <c r="C8" s="168" t="s">
        <v>61</v>
      </c>
      <c r="D8" s="168" t="s">
        <v>61</v>
      </c>
      <c r="E8" s="168" t="s">
        <v>61</v>
      </c>
      <c r="F8" s="168" t="s">
        <v>61</v>
      </c>
      <c r="G8" s="169">
        <v>0</v>
      </c>
      <c r="H8" s="169">
        <v>0</v>
      </c>
      <c r="I8" s="169">
        <v>0</v>
      </c>
      <c r="J8" s="169">
        <v>0</v>
      </c>
      <c r="K8" s="169">
        <v>0</v>
      </c>
      <c r="L8" s="169">
        <v>0</v>
      </c>
    </row>
  </sheetData>
  <mergeCells count="7">
    <mergeCell ref="K1:L1"/>
    <mergeCell ref="A3:L3"/>
    <mergeCell ref="A4:A6"/>
    <mergeCell ref="B4:E5"/>
    <mergeCell ref="F4:F6"/>
    <mergeCell ref="G4:G6"/>
    <mergeCell ref="H4:L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59" firstPageNumber="18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F18" activeCellId="0" sqref="F18"/>
    </sheetView>
  </sheetViews>
  <sheetFormatPr defaultRowHeight="14.25"/>
  <cols>
    <col customWidth="1" min="1" max="1" width="6.85546875"/>
    <col customWidth="1" min="2" max="6" width="32.140625"/>
  </cols>
  <sheetData>
    <row r="1" s="2" customFormat="1" ht="82.5" customHeight="1">
      <c r="A1" s="3"/>
      <c r="B1" s="3"/>
      <c r="C1" s="3"/>
      <c r="D1" s="3"/>
      <c r="E1" s="5"/>
      <c r="F1" s="5"/>
    </row>
    <row r="2" s="2" customFormat="1" ht="24" customHeight="1">
      <c r="A2" s="3"/>
      <c r="B2" s="3"/>
      <c r="C2" s="3"/>
      <c r="D2" s="3"/>
      <c r="E2" s="3"/>
      <c r="F2" s="6" t="s">
        <v>191</v>
      </c>
    </row>
    <row r="3" s="1" customFormat="1" ht="52.5" customHeight="1">
      <c r="A3" s="124" t="s">
        <v>192</v>
      </c>
      <c r="B3" s="7"/>
      <c r="C3" s="7"/>
      <c r="D3" s="7"/>
      <c r="E3" s="7"/>
      <c r="F3" s="124"/>
    </row>
    <row r="4" s="1" customFormat="1" ht="70.5" customHeight="1">
      <c r="A4" s="157" t="s">
        <v>33</v>
      </c>
      <c r="B4" s="53" t="s">
        <v>193</v>
      </c>
      <c r="C4" s="53" t="s">
        <v>183</v>
      </c>
      <c r="D4" s="53" t="s">
        <v>194</v>
      </c>
      <c r="E4" s="53" t="s">
        <v>195</v>
      </c>
      <c r="F4" s="125" t="s">
        <v>196</v>
      </c>
    </row>
    <row r="5" s="1" customFormat="1" ht="147" hidden="1" customHeight="1">
      <c r="A5" s="161"/>
      <c r="B5" s="162"/>
      <c r="C5" s="163"/>
      <c r="D5" s="163"/>
      <c r="E5" s="164"/>
      <c r="F5" s="165"/>
    </row>
    <row r="6" s="1" customFormat="1" ht="16.5" customHeight="1">
      <c r="A6" s="56">
        <v>1</v>
      </c>
      <c r="B6" s="57">
        <v>2</v>
      </c>
      <c r="C6" s="57">
        <v>3</v>
      </c>
      <c r="D6" s="57">
        <v>4</v>
      </c>
      <c r="E6" s="57" t="s">
        <v>91</v>
      </c>
      <c r="F6" s="57" t="s">
        <v>75</v>
      </c>
    </row>
    <row r="7" ht="15">
      <c r="A7" s="54">
        <v>1</v>
      </c>
      <c r="B7" s="170" t="s">
        <v>61</v>
      </c>
      <c r="C7" s="170" t="s">
        <v>61</v>
      </c>
      <c r="D7" s="170" t="s">
        <v>61</v>
      </c>
      <c r="E7" s="170" t="s">
        <v>61</v>
      </c>
      <c r="F7" s="170" t="s">
        <v>61</v>
      </c>
    </row>
    <row r="8">
      <c r="A8" s="1"/>
      <c r="B8" s="1"/>
      <c r="C8" s="1"/>
      <c r="D8" s="1"/>
      <c r="E8" s="1"/>
      <c r="F8" s="1"/>
    </row>
  </sheetData>
  <mergeCells count="4">
    <mergeCell ref="E1:F1"/>
    <mergeCell ref="A3:F3"/>
    <mergeCell ref="A4:A5"/>
    <mergeCell ref="F4:F5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78" firstPageNumber="19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</cp:revision>
  <dcterms:created xsi:type="dcterms:W3CDTF">2006-09-28T05:33:49Z</dcterms:created>
  <dcterms:modified xsi:type="dcterms:W3CDTF">2024-10-31T11:21:42Z</dcterms:modified>
</cp:coreProperties>
</file>