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Расходы 2023-2027 " sheetId="1" r:id="rId1"/>
  </sheets>
  <definedNames>
    <definedName name="_xlnm._FilterDatabase" localSheetId="0" hidden="1">'Расходы 2023-2027 '!$A$8:$H$61</definedName>
    <definedName name="Print_Titles" localSheetId="0">'Расходы 2023-2027 '!$6:$7</definedName>
  </definedNames>
  <calcPr calcId="144525"/>
</workbook>
</file>

<file path=xl/calcChain.xml><?xml version="1.0" encoding="utf-8"?>
<calcChain xmlns="http://schemas.openxmlformats.org/spreadsheetml/2006/main">
  <c r="L60" i="1" l="1"/>
  <c r="K60" i="1"/>
  <c r="J60" i="1"/>
  <c r="I60" i="1"/>
  <c r="H59" i="1"/>
  <c r="G59" i="1"/>
  <c r="F59" i="1"/>
  <c r="I59" i="1" s="1"/>
  <c r="E59" i="1"/>
  <c r="D59" i="1"/>
  <c r="L58" i="1"/>
  <c r="K58" i="1"/>
  <c r="J58" i="1"/>
  <c r="I58" i="1"/>
  <c r="H57" i="1"/>
  <c r="G57" i="1"/>
  <c r="F57" i="1"/>
  <c r="K57" i="1" s="1"/>
  <c r="E57" i="1"/>
  <c r="D57" i="1"/>
  <c r="L56" i="1"/>
  <c r="K56" i="1"/>
  <c r="J56" i="1"/>
  <c r="I56" i="1"/>
  <c r="L55" i="1"/>
  <c r="K55" i="1"/>
  <c r="I55" i="1"/>
  <c r="L54" i="1"/>
  <c r="K54" i="1"/>
  <c r="J54" i="1"/>
  <c r="I54" i="1"/>
  <c r="H53" i="1"/>
  <c r="G53" i="1"/>
  <c r="F53" i="1"/>
  <c r="J53" i="1" s="1"/>
  <c r="E53" i="1"/>
  <c r="D53" i="1"/>
  <c r="L52" i="1"/>
  <c r="K52" i="1"/>
  <c r="J52" i="1"/>
  <c r="I52" i="1"/>
  <c r="L51" i="1"/>
  <c r="K51" i="1"/>
  <c r="J51" i="1"/>
  <c r="I51" i="1"/>
  <c r="L50" i="1"/>
  <c r="K50" i="1"/>
  <c r="J50" i="1"/>
  <c r="I50" i="1"/>
  <c r="L49" i="1"/>
  <c r="K49" i="1"/>
  <c r="J49" i="1"/>
  <c r="I49" i="1"/>
  <c r="H48" i="1"/>
  <c r="G48" i="1"/>
  <c r="F48" i="1"/>
  <c r="E48" i="1"/>
  <c r="D48" i="1"/>
  <c r="L47" i="1"/>
  <c r="K47" i="1"/>
  <c r="J47" i="1"/>
  <c r="I47" i="1"/>
  <c r="H46" i="1"/>
  <c r="G46" i="1"/>
  <c r="F46" i="1"/>
  <c r="E46" i="1"/>
  <c r="D46" i="1"/>
  <c r="L45" i="1"/>
  <c r="K45" i="1"/>
  <c r="J45" i="1"/>
  <c r="I45" i="1"/>
  <c r="L44" i="1"/>
  <c r="K44" i="1"/>
  <c r="J44" i="1"/>
  <c r="I44" i="1"/>
  <c r="H43" i="1"/>
  <c r="G43" i="1"/>
  <c r="F43" i="1"/>
  <c r="I43" i="1" s="1"/>
  <c r="E43" i="1"/>
  <c r="D43" i="1"/>
  <c r="L42" i="1"/>
  <c r="K42" i="1"/>
  <c r="J42" i="1"/>
  <c r="I42" i="1"/>
  <c r="L41" i="1"/>
  <c r="K41" i="1"/>
  <c r="J41" i="1"/>
  <c r="I41" i="1"/>
  <c r="K40" i="1"/>
  <c r="I40" i="1"/>
  <c r="L39" i="1"/>
  <c r="K39" i="1"/>
  <c r="J39" i="1"/>
  <c r="I39" i="1"/>
  <c r="L38" i="1"/>
  <c r="K38" i="1"/>
  <c r="J38" i="1"/>
  <c r="I38" i="1"/>
  <c r="L37" i="1"/>
  <c r="K37" i="1"/>
  <c r="J37" i="1"/>
  <c r="I37" i="1"/>
  <c r="H36" i="1"/>
  <c r="G36" i="1"/>
  <c r="F36" i="1"/>
  <c r="E36" i="1"/>
  <c r="D36" i="1"/>
  <c r="L35" i="1"/>
  <c r="K35" i="1"/>
  <c r="J35" i="1"/>
  <c r="I35" i="1"/>
  <c r="H34" i="1"/>
  <c r="G34" i="1"/>
  <c r="F34" i="1"/>
  <c r="E34" i="1"/>
  <c r="D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J30" i="1"/>
  <c r="I30" i="1"/>
  <c r="H29" i="1"/>
  <c r="G29" i="1"/>
  <c r="F29" i="1"/>
  <c r="E29" i="1"/>
  <c r="D29" i="1"/>
  <c r="L28" i="1"/>
  <c r="K28" i="1"/>
  <c r="J28" i="1"/>
  <c r="I28" i="1"/>
  <c r="L27" i="1"/>
  <c r="K27" i="1"/>
  <c r="J27" i="1"/>
  <c r="I27" i="1"/>
  <c r="L26" i="1"/>
  <c r="K26" i="1"/>
  <c r="J26" i="1"/>
  <c r="I26" i="1"/>
  <c r="L25" i="1"/>
  <c r="K25" i="1"/>
  <c r="J25" i="1"/>
  <c r="I25" i="1"/>
  <c r="L24" i="1"/>
  <c r="K24" i="1"/>
  <c r="J24" i="1"/>
  <c r="I24" i="1"/>
  <c r="H23" i="1"/>
  <c r="G23" i="1"/>
  <c r="F23" i="1"/>
  <c r="E23" i="1"/>
  <c r="D23" i="1"/>
  <c r="L22" i="1"/>
  <c r="K22" i="1"/>
  <c r="J22" i="1"/>
  <c r="I22" i="1"/>
  <c r="L21" i="1"/>
  <c r="K21" i="1"/>
  <c r="J21" i="1"/>
  <c r="I21" i="1"/>
  <c r="L20" i="1"/>
  <c r="K20" i="1"/>
  <c r="J20" i="1"/>
  <c r="I20" i="1"/>
  <c r="H19" i="1"/>
  <c r="G19" i="1"/>
  <c r="F19" i="1"/>
  <c r="E19" i="1"/>
  <c r="D19" i="1"/>
  <c r="L18" i="1"/>
  <c r="K18" i="1"/>
  <c r="J18" i="1"/>
  <c r="I18" i="1"/>
  <c r="H17" i="1"/>
  <c r="G17" i="1"/>
  <c r="F17" i="1"/>
  <c r="J17" i="1" s="1"/>
  <c r="E17" i="1"/>
  <c r="D17" i="1"/>
  <c r="L16" i="1"/>
  <c r="K16" i="1"/>
  <c r="J16" i="1"/>
  <c r="I16" i="1"/>
  <c r="L15" i="1"/>
  <c r="K15" i="1"/>
  <c r="I15" i="1"/>
  <c r="K14" i="1"/>
  <c r="J14" i="1"/>
  <c r="I14" i="1"/>
  <c r="L13" i="1"/>
  <c r="K13" i="1"/>
  <c r="J13" i="1"/>
  <c r="I13" i="1"/>
  <c r="L12" i="1"/>
  <c r="K12" i="1"/>
  <c r="J12" i="1"/>
  <c r="I12" i="1"/>
  <c r="L11" i="1"/>
  <c r="K11" i="1"/>
  <c r="J11" i="1"/>
  <c r="I11" i="1"/>
  <c r="L10" i="1"/>
  <c r="K10" i="1"/>
  <c r="J10" i="1"/>
  <c r="I10" i="1"/>
  <c r="L9" i="1"/>
  <c r="K9" i="1"/>
  <c r="J9" i="1"/>
  <c r="I9" i="1"/>
  <c r="H8" i="1"/>
  <c r="G8" i="1"/>
  <c r="F8" i="1"/>
  <c r="E8" i="1"/>
  <c r="D8" i="1"/>
  <c r="L34" i="1" l="1"/>
  <c r="K36" i="1"/>
  <c r="K19" i="1"/>
  <c r="I23" i="1"/>
  <c r="K46" i="1"/>
  <c r="K23" i="1"/>
  <c r="K48" i="1"/>
  <c r="K29" i="1"/>
  <c r="L8" i="1"/>
  <c r="L57" i="1"/>
  <c r="D61" i="1"/>
  <c r="K43" i="1"/>
  <c r="L23" i="1"/>
  <c r="J19" i="1"/>
  <c r="G61" i="1"/>
  <c r="H61" i="1"/>
  <c r="J29" i="1"/>
  <c r="L29" i="1"/>
  <c r="I46" i="1"/>
  <c r="K53" i="1"/>
  <c r="L46" i="1"/>
  <c r="J57" i="1"/>
  <c r="I29" i="1"/>
  <c r="J43" i="1"/>
  <c r="J59" i="1"/>
  <c r="L48" i="1"/>
  <c r="I48" i="1"/>
  <c r="I36" i="1"/>
  <c r="L36" i="1"/>
  <c r="I19" i="1"/>
  <c r="L19" i="1"/>
  <c r="E61" i="1"/>
  <c r="J36" i="1"/>
  <c r="J46" i="1"/>
  <c r="L53" i="1"/>
  <c r="K59" i="1"/>
  <c r="F61" i="1"/>
  <c r="L43" i="1"/>
  <c r="I57" i="1"/>
  <c r="L59" i="1"/>
  <c r="I34" i="1"/>
  <c r="I8" i="1"/>
  <c r="J34" i="1"/>
  <c r="K17" i="1"/>
  <c r="K34" i="1"/>
  <c r="I17" i="1"/>
  <c r="J8" i="1"/>
  <c r="K8" i="1"/>
  <c r="L17" i="1"/>
  <c r="J23" i="1"/>
  <c r="J48" i="1"/>
  <c r="I53" i="1"/>
  <c r="L61" i="1" l="1"/>
  <c r="K61" i="1"/>
  <c r="J61" i="1"/>
  <c r="I61" i="1"/>
</calcChain>
</file>

<file path=xl/sharedStrings.xml><?xml version="1.0" encoding="utf-8"?>
<sst xmlns="http://schemas.openxmlformats.org/spreadsheetml/2006/main" count="71" uniqueCount="69">
  <si>
    <t>Сведения о расходах бюджета города Покачи по разделам и подразделам классификации расходов бюджетов на 2025 год и на плановый период 2026 и 2027 годов в сравнении с ожидаемым исполнением за 2024 год и отчетом за 2023 год</t>
  </si>
  <si>
    <t xml:space="preserve">      (рублей)</t>
  </si>
  <si>
    <t>Наименование расходов</t>
  </si>
  <si>
    <t>Раздел</t>
  </si>
  <si>
    <t>Подраздел</t>
  </si>
  <si>
    <t>2023 год (отчет)</t>
  </si>
  <si>
    <t xml:space="preserve"> 2024 год (оценка)</t>
  </si>
  <si>
    <t xml:space="preserve">проект бюджета города </t>
  </si>
  <si>
    <t>Сравнение плана 2025 года с отчетом за 2023 год</t>
  </si>
  <si>
    <t>Сравнение плана 2025 года с ожидаемым исполнением 
за 2024 год</t>
  </si>
  <si>
    <t>2025 год</t>
  </si>
  <si>
    <t>2026 год</t>
  </si>
  <si>
    <t>2027 год</t>
  </si>
  <si>
    <t>отклонение</t>
  </si>
  <si>
    <t>отношение, %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</si>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</sst>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&quot;[$руб.-419];[Red]&quot;-&quot;#,##0.00&quot; &quot;[$руб.-419]"/>
    <numFmt numFmtId="165" formatCode="0000"/>
    <numFmt numFmtId="166" formatCode="00"/>
    <numFmt numFmtId="167" formatCode="#,##0.00;[Red]\-#,##0.00;0.00"/>
  </numFmts>
  <fonts count="8" x14ac:knownFonts="1">
    <font>
      <sz val="11"/>
      <color theme="1"/>
      <name val="Calibri"/>
      <scheme val="minor"/>
    </font>
    <font>
      <sz val="10"/>
      <name val="Arial"/>
    </font>
    <font>
      <sz val="8"/>
      <name val="Arial Cyr"/>
    </font>
    <font>
      <b/>
      <sz val="14"/>
      <name val="Times New Roman"/>
    </font>
    <font>
      <sz val="10"/>
      <name val="Times New Roman"/>
    </font>
    <font>
      <b/>
      <sz val="10"/>
      <name val="Times New Roman"/>
    </font>
    <font>
      <b/>
      <sz val="10"/>
      <name val="Arial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4">
    <xf numFmtId="164" fontId="0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2" fillId="0" borderId="0"/>
    <xf numFmtId="164" fontId="1" fillId="0" borderId="0"/>
    <xf numFmtId="164" fontId="1" fillId="0" borderId="0"/>
    <xf numFmtId="164" fontId="2" fillId="0" borderId="0"/>
    <xf numFmtId="0" fontId="7" fillId="0" borderId="0"/>
  </cellStyleXfs>
  <cellXfs count="30">
    <xf numFmtId="164" fontId="0" fillId="0" borderId="0" xfId="0"/>
    <xf numFmtId="164" fontId="1" fillId="0" borderId="0" xfId="1"/>
    <xf numFmtId="164" fontId="4" fillId="0" borderId="0" xfId="2" applyFont="1" applyProtection="1">
      <protection hidden="1"/>
    </xf>
    <xf numFmtId="164" fontId="4" fillId="0" borderId="0" xfId="2" applyFont="1" applyAlignment="1" applyProtection="1">
      <alignment horizontal="right"/>
      <protection hidden="1"/>
    </xf>
    <xf numFmtId="164" fontId="5" fillId="0" borderId="2" xfId="2" applyFont="1" applyBorder="1" applyAlignment="1" applyProtection="1">
      <alignment horizontal="center" vertical="center" wrapText="1"/>
      <protection hidden="1"/>
    </xf>
    <xf numFmtId="49" fontId="5" fillId="0" borderId="2" xfId="8" applyNumberFormat="1" applyFont="1" applyBorder="1" applyAlignment="1">
      <alignment horizontal="center" vertical="center" wrapText="1"/>
    </xf>
    <xf numFmtId="164" fontId="6" fillId="0" borderId="0" xfId="1" applyFont="1"/>
    <xf numFmtId="165" fontId="5" fillId="0" borderId="2" xfId="0" applyNumberFormat="1" applyFont="1" applyBorder="1" applyAlignment="1" applyProtection="1">
      <alignment wrapText="1"/>
      <protection hidden="1"/>
    </xf>
    <xf numFmtId="166" fontId="5" fillId="0" borderId="2" xfId="0" applyNumberFormat="1" applyFont="1" applyBorder="1" applyProtection="1">
      <protection hidden="1"/>
    </xf>
    <xf numFmtId="167" fontId="5" fillId="0" borderId="2" xfId="0" applyNumberFormat="1" applyFont="1" applyBorder="1" applyProtection="1">
      <protection hidden="1"/>
    </xf>
    <xf numFmtId="165" fontId="4" fillId="0" borderId="2" xfId="0" applyNumberFormat="1" applyFont="1" applyBorder="1" applyAlignment="1" applyProtection="1">
      <alignment wrapText="1"/>
      <protection hidden="1"/>
    </xf>
    <xf numFmtId="166" fontId="4" fillId="0" borderId="2" xfId="0" applyNumberFormat="1" applyFont="1" applyBorder="1" applyProtection="1">
      <protection hidden="1"/>
    </xf>
    <xf numFmtId="167" fontId="4" fillId="0" borderId="2" xfId="0" applyNumberFormat="1" applyFont="1" applyBorder="1" applyProtection="1">
      <protection hidden="1"/>
    </xf>
    <xf numFmtId="4" fontId="4" fillId="0" borderId="2" xfId="10" applyNumberFormat="1" applyFont="1" applyBorder="1" applyProtection="1">
      <protection hidden="1"/>
    </xf>
    <xf numFmtId="164" fontId="1" fillId="0" borderId="0" xfId="1" applyAlignment="1">
      <alignment vertical="center"/>
    </xf>
    <xf numFmtId="164" fontId="5" fillId="0" borderId="2" xfId="0" applyFont="1" applyBorder="1" applyAlignment="1" applyProtection="1">
      <alignment horizontal="left" vertical="center"/>
      <protection hidden="1"/>
    </xf>
    <xf numFmtId="164" fontId="5" fillId="0" borderId="2" xfId="0" applyFont="1" applyBorder="1" applyAlignment="1" applyProtection="1">
      <alignment vertical="center"/>
      <protection hidden="1"/>
    </xf>
    <xf numFmtId="167" fontId="5" fillId="0" borderId="2" xfId="1" applyNumberFormat="1" applyFont="1" applyBorder="1" applyAlignment="1">
      <alignment vertical="center"/>
    </xf>
    <xf numFmtId="164" fontId="3" fillId="0" borderId="0" xfId="2" applyFont="1" applyAlignment="1" applyProtection="1">
      <alignment horizontal="center" vertical="center" wrapText="1"/>
      <protection hidden="1"/>
    </xf>
    <xf numFmtId="164" fontId="4" fillId="0" borderId="0" xfId="2" applyFont="1" applyProtection="1">
      <protection hidden="1"/>
    </xf>
    <xf numFmtId="164" fontId="5" fillId="0" borderId="1" xfId="2" applyFont="1" applyBorder="1" applyAlignment="1" applyProtection="1">
      <alignment horizontal="center" vertical="center"/>
      <protection hidden="1"/>
    </xf>
    <xf numFmtId="164" fontId="5" fillId="0" borderId="5" xfId="2" applyFont="1" applyBorder="1" applyAlignment="1" applyProtection="1">
      <alignment horizontal="center" vertical="center"/>
      <protection hidden="1"/>
    </xf>
    <xf numFmtId="164" fontId="5" fillId="0" borderId="1" xfId="2" applyFont="1" applyBorder="1" applyAlignment="1" applyProtection="1">
      <alignment horizontal="center" vertical="center" wrapText="1"/>
      <protection hidden="1"/>
    </xf>
    <xf numFmtId="164" fontId="5" fillId="0" borderId="5" xfId="2" applyFont="1" applyBorder="1" applyAlignment="1" applyProtection="1">
      <alignment horizontal="center" vertical="center" wrapText="1"/>
      <protection hidden="1"/>
    </xf>
    <xf numFmtId="164" fontId="5" fillId="0" borderId="2" xfId="2" applyFont="1" applyBorder="1" applyAlignment="1" applyProtection="1">
      <alignment horizontal="center" vertical="center" wrapText="1"/>
      <protection hidden="1"/>
    </xf>
    <xf numFmtId="164" fontId="5" fillId="0" borderId="3" xfId="1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 wrapText="1"/>
    </xf>
    <xf numFmtId="49" fontId="5" fillId="0" borderId="2" xfId="8" applyNumberFormat="1" applyFont="1" applyBorder="1" applyAlignment="1">
      <alignment horizontal="center" vertical="center" wrapText="1"/>
    </xf>
    <xf numFmtId="167" fontId="5" fillId="0" borderId="2" xfId="0" applyNumberFormat="1" applyFont="1" applyFill="1" applyBorder="1" applyProtection="1">
      <protection hidden="1"/>
    </xf>
    <xf numFmtId="167" fontId="4" fillId="0" borderId="2" xfId="0" applyNumberFormat="1" applyFont="1" applyFill="1" applyBorder="1" applyProtection="1">
      <protection hidden="1"/>
    </xf>
  </cellXfs>
  <cellStyles count="14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3 2" xfId="5"/>
    <cellStyle name="Обычный 2 4" xfId="6"/>
    <cellStyle name="Обычный 2 5" xfId="7"/>
    <cellStyle name="Обычный 3" xfId="8"/>
    <cellStyle name="Обычный 4" xfId="9"/>
    <cellStyle name="Обычный 5" xfId="10"/>
    <cellStyle name="Обычный 6" xfId="11"/>
    <cellStyle name="Обычный 7" xfId="12"/>
    <cellStyle name="Обычный 8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"/>
  <sheetViews>
    <sheetView showGridLines="0" tabSelected="1" workbookViewId="0">
      <pane ySplit="7" topLeftCell="A26" activePane="bottomLeft" state="frozen"/>
      <selection activeCell="L56" sqref="L56"/>
      <selection pane="bottomLeft" activeCell="E28" sqref="E28"/>
    </sheetView>
  </sheetViews>
  <sheetFormatPr defaultRowHeight="12.75" x14ac:dyDescent="0.2"/>
  <cols>
    <col min="1" max="1" width="32" style="1" customWidth="1"/>
    <col min="2" max="2" width="8.140625" style="1" customWidth="1"/>
    <col min="3" max="3" width="11.140625" style="1" customWidth="1"/>
    <col min="4" max="8" width="16.85546875" style="1" customWidth="1"/>
    <col min="9" max="9" width="17.5703125" style="1" customWidth="1"/>
    <col min="10" max="10" width="13.85546875" style="1" customWidth="1"/>
    <col min="11" max="11" width="17.140625" style="1" customWidth="1"/>
    <col min="12" max="12" width="15" style="1" customWidth="1"/>
    <col min="13" max="232" width="9.140625" style="1" customWidth="1"/>
    <col min="233" max="16384" width="9.140625" style="1"/>
  </cols>
  <sheetData>
    <row r="2" spans="1:12" ht="75.75" customHeight="1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2.75" customHeight="1" x14ac:dyDescent="0.2">
      <c r="A3" s="2"/>
      <c r="B3" s="19"/>
      <c r="C3" s="19"/>
      <c r="D3" s="2"/>
      <c r="E3" s="2"/>
      <c r="F3" s="2"/>
      <c r="G3" s="2"/>
      <c r="H3" s="2"/>
    </row>
    <row r="4" spans="1:12" ht="12.75" customHeight="1" x14ac:dyDescent="0.2">
      <c r="A4" s="2"/>
      <c r="B4" s="2"/>
      <c r="C4" s="2"/>
      <c r="D4" s="2"/>
      <c r="E4" s="2"/>
      <c r="F4" s="2"/>
      <c r="G4" s="2"/>
      <c r="H4" s="2"/>
    </row>
    <row r="5" spans="1:12" ht="12.75" customHeight="1" x14ac:dyDescent="0.2">
      <c r="A5" s="2"/>
      <c r="B5" s="2"/>
      <c r="C5" s="2"/>
      <c r="D5" s="2"/>
      <c r="E5" s="2"/>
      <c r="F5" s="2"/>
      <c r="G5" s="3"/>
      <c r="L5" s="3" t="s">
        <v>1</v>
      </c>
    </row>
    <row r="6" spans="1:12" ht="41.25" customHeight="1" x14ac:dyDescent="0.2">
      <c r="A6" s="20" t="s">
        <v>2</v>
      </c>
      <c r="B6" s="22" t="s">
        <v>3</v>
      </c>
      <c r="C6" s="22" t="s">
        <v>4</v>
      </c>
      <c r="D6" s="24" t="s">
        <v>5</v>
      </c>
      <c r="E6" s="24" t="s">
        <v>6</v>
      </c>
      <c r="F6" s="24" t="s">
        <v>7</v>
      </c>
      <c r="G6" s="24"/>
      <c r="H6" s="24"/>
      <c r="I6" s="25" t="s">
        <v>8</v>
      </c>
      <c r="J6" s="26"/>
      <c r="K6" s="27" t="s">
        <v>9</v>
      </c>
      <c r="L6" s="27"/>
    </row>
    <row r="7" spans="1:12" x14ac:dyDescent="0.2">
      <c r="A7" s="21"/>
      <c r="B7" s="23"/>
      <c r="C7" s="23"/>
      <c r="D7" s="24"/>
      <c r="E7" s="24"/>
      <c r="F7" s="4" t="s">
        <v>10</v>
      </c>
      <c r="G7" s="4" t="s">
        <v>11</v>
      </c>
      <c r="H7" s="4" t="s">
        <v>12</v>
      </c>
      <c r="I7" s="5" t="s">
        <v>13</v>
      </c>
      <c r="J7" s="5" t="s">
        <v>14</v>
      </c>
      <c r="K7" s="5" t="s">
        <v>13</v>
      </c>
      <c r="L7" s="5" t="s">
        <v>14</v>
      </c>
    </row>
    <row r="8" spans="1:12" s="6" customFormat="1" ht="25.5" x14ac:dyDescent="0.2">
      <c r="A8" s="7" t="s">
        <v>15</v>
      </c>
      <c r="B8" s="8">
        <v>1</v>
      </c>
      <c r="C8" s="8">
        <v>0</v>
      </c>
      <c r="D8" s="9">
        <f>SUM(D9:D16)</f>
        <v>327684682.94999999</v>
      </c>
      <c r="E8" s="9">
        <f>SUM(E9:E16)</f>
        <v>348700333.90999997</v>
      </c>
      <c r="F8" s="9">
        <f t="shared" ref="F8:H8" si="0">SUM(F9:F16)</f>
        <v>310859078.82999998</v>
      </c>
      <c r="G8" s="9">
        <f t="shared" si="0"/>
        <v>267930047.59</v>
      </c>
      <c r="H8" s="9">
        <f t="shared" si="0"/>
        <v>294541471.44</v>
      </c>
      <c r="I8" s="9">
        <f t="shared" ref="I8:I41" si="1">F8-D8</f>
        <v>-16825604.120000005</v>
      </c>
      <c r="J8" s="9">
        <f t="shared" ref="J8:J41" si="2">F8/D8*100</f>
        <v>94.865306498757732</v>
      </c>
      <c r="K8" s="9">
        <f t="shared" ref="K8:K41" si="3">F8-E8</f>
        <v>-37841255.079999983</v>
      </c>
      <c r="L8" s="9">
        <f t="shared" ref="L8:L41" si="4">F8/E8*100</f>
        <v>89.147915444851037</v>
      </c>
    </row>
    <row r="9" spans="1:12" ht="51" x14ac:dyDescent="0.2">
      <c r="A9" s="10" t="s">
        <v>16</v>
      </c>
      <c r="B9" s="11">
        <v>1</v>
      </c>
      <c r="C9" s="11">
        <v>2</v>
      </c>
      <c r="D9" s="12">
        <v>5330158.8600000003</v>
      </c>
      <c r="E9" s="12">
        <v>6007265.7800000003</v>
      </c>
      <c r="F9" s="12">
        <v>5055520.29</v>
      </c>
      <c r="G9" s="12">
        <v>3814730.54</v>
      </c>
      <c r="H9" s="12">
        <v>3895971.55</v>
      </c>
      <c r="I9" s="12">
        <f t="shared" si="1"/>
        <v>-274638.5700000003</v>
      </c>
      <c r="J9" s="12">
        <f t="shared" si="2"/>
        <v>94.847459949814692</v>
      </c>
      <c r="K9" s="12">
        <f t="shared" si="3"/>
        <v>-951745.49000000022</v>
      </c>
      <c r="L9" s="12">
        <f t="shared" si="4"/>
        <v>84.156760748481489</v>
      </c>
    </row>
    <row r="10" spans="1:12" ht="63.75" x14ac:dyDescent="0.2">
      <c r="A10" s="10" t="s">
        <v>17</v>
      </c>
      <c r="B10" s="11">
        <v>1</v>
      </c>
      <c r="C10" s="11">
        <v>3</v>
      </c>
      <c r="D10" s="12">
        <v>12260396.220000001</v>
      </c>
      <c r="E10" s="12">
        <v>13925384.33</v>
      </c>
      <c r="F10" s="12">
        <v>10554320.84</v>
      </c>
      <c r="G10" s="12">
        <v>8927335</v>
      </c>
      <c r="H10" s="12">
        <v>9032153</v>
      </c>
      <c r="I10" s="12">
        <f t="shared" si="1"/>
        <v>-1706075.3800000008</v>
      </c>
      <c r="J10" s="12">
        <f t="shared" si="2"/>
        <v>86.08466358357218</v>
      </c>
      <c r="K10" s="12">
        <f t="shared" si="3"/>
        <v>-3371063.49</v>
      </c>
      <c r="L10" s="12">
        <f t="shared" si="4"/>
        <v>75.791953671701634</v>
      </c>
    </row>
    <row r="11" spans="1:12" ht="25.5" customHeight="1" x14ac:dyDescent="0.2">
      <c r="A11" s="10" t="s">
        <v>18</v>
      </c>
      <c r="B11" s="11">
        <v>1</v>
      </c>
      <c r="C11" s="11">
        <v>4</v>
      </c>
      <c r="D11" s="12">
        <v>51845935.719999999</v>
      </c>
      <c r="E11" s="12">
        <v>59489337.789999999</v>
      </c>
      <c r="F11" s="12">
        <v>49765069.979999997</v>
      </c>
      <c r="G11" s="12">
        <v>37428168.700000003</v>
      </c>
      <c r="H11" s="12">
        <v>38234362.460000001</v>
      </c>
      <c r="I11" s="12">
        <f t="shared" si="1"/>
        <v>-2080865.7400000021</v>
      </c>
      <c r="J11" s="12">
        <f t="shared" si="2"/>
        <v>95.986443853115205</v>
      </c>
      <c r="K11" s="12">
        <f t="shared" si="3"/>
        <v>-9724267.8100000024</v>
      </c>
      <c r="L11" s="12">
        <f t="shared" si="4"/>
        <v>83.653763562931061</v>
      </c>
    </row>
    <row r="12" spans="1:12" x14ac:dyDescent="0.2">
      <c r="A12" s="10" t="s">
        <v>19</v>
      </c>
      <c r="B12" s="11">
        <v>1</v>
      </c>
      <c r="C12" s="11">
        <v>5</v>
      </c>
      <c r="D12" s="12">
        <v>2999.6</v>
      </c>
      <c r="E12" s="12">
        <v>1200</v>
      </c>
      <c r="F12" s="12">
        <v>1700</v>
      </c>
      <c r="G12" s="12">
        <v>15300</v>
      </c>
      <c r="H12" s="12">
        <v>2900</v>
      </c>
      <c r="I12" s="12">
        <f t="shared" si="1"/>
        <v>-1299.5999999999999</v>
      </c>
      <c r="J12" s="12">
        <f t="shared" si="2"/>
        <v>56.674223229763967</v>
      </c>
      <c r="K12" s="12">
        <f t="shared" si="3"/>
        <v>500</v>
      </c>
      <c r="L12" s="12">
        <f t="shared" si="4"/>
        <v>141.66666666666669</v>
      </c>
    </row>
    <row r="13" spans="1:12" ht="63.75" x14ac:dyDescent="0.2">
      <c r="A13" s="10" t="s">
        <v>20</v>
      </c>
      <c r="B13" s="11">
        <v>1</v>
      </c>
      <c r="C13" s="11">
        <v>6</v>
      </c>
      <c r="D13" s="12">
        <v>36632797.560000002</v>
      </c>
      <c r="E13" s="12">
        <v>41357092.25</v>
      </c>
      <c r="F13" s="12">
        <v>35714134.310000002</v>
      </c>
      <c r="G13" s="12">
        <v>27713278.199999999</v>
      </c>
      <c r="H13" s="12">
        <v>28231427.579999998</v>
      </c>
      <c r="I13" s="12">
        <f t="shared" si="1"/>
        <v>-918663.25</v>
      </c>
      <c r="J13" s="12">
        <f t="shared" si="2"/>
        <v>97.492238345992149</v>
      </c>
      <c r="K13" s="12">
        <f t="shared" si="3"/>
        <v>-5642957.9399999976</v>
      </c>
      <c r="L13" s="12">
        <f t="shared" si="4"/>
        <v>86.355525417771602</v>
      </c>
    </row>
    <row r="14" spans="1:12" ht="25.5" x14ac:dyDescent="0.2">
      <c r="A14" s="10" t="s">
        <v>21</v>
      </c>
      <c r="B14" s="11">
        <v>1</v>
      </c>
      <c r="C14" s="11">
        <v>7</v>
      </c>
      <c r="D14" s="12">
        <v>0</v>
      </c>
      <c r="E14" s="12">
        <v>811783.75</v>
      </c>
      <c r="F14" s="12">
        <v>8000000</v>
      </c>
      <c r="G14" s="12">
        <v>0</v>
      </c>
      <c r="H14" s="12">
        <v>0</v>
      </c>
      <c r="I14" s="12">
        <f t="shared" si="1"/>
        <v>8000000</v>
      </c>
      <c r="J14" s="12" t="e">
        <f t="shared" si="2"/>
        <v>#DIV/0!</v>
      </c>
      <c r="K14" s="12">
        <f t="shared" si="3"/>
        <v>7188216.25</v>
      </c>
      <c r="L14" s="12">
        <v>0</v>
      </c>
    </row>
    <row r="15" spans="1:12" x14ac:dyDescent="0.2">
      <c r="A15" s="10" t="s">
        <v>22</v>
      </c>
      <c r="B15" s="11">
        <v>1</v>
      </c>
      <c r="C15" s="11">
        <v>11</v>
      </c>
      <c r="D15" s="12">
        <v>0</v>
      </c>
      <c r="E15" s="12">
        <v>1335215.22</v>
      </c>
      <c r="F15" s="12">
        <v>1000000</v>
      </c>
      <c r="G15" s="12">
        <v>877000</v>
      </c>
      <c r="H15" s="12">
        <v>887300</v>
      </c>
      <c r="I15" s="12">
        <f t="shared" si="1"/>
        <v>1000000</v>
      </c>
      <c r="J15" s="12">
        <v>0</v>
      </c>
      <c r="K15" s="12">
        <f t="shared" si="3"/>
        <v>-335215.21999999997</v>
      </c>
      <c r="L15" s="12">
        <f t="shared" si="4"/>
        <v>74.894293071344705</v>
      </c>
    </row>
    <row r="16" spans="1:12" ht="25.5" x14ac:dyDescent="0.2">
      <c r="A16" s="10" t="s">
        <v>23</v>
      </c>
      <c r="B16" s="11">
        <v>1</v>
      </c>
      <c r="C16" s="11">
        <v>13</v>
      </c>
      <c r="D16" s="12">
        <v>221612394.99000001</v>
      </c>
      <c r="E16" s="12">
        <v>225773054.78999999</v>
      </c>
      <c r="F16" s="12">
        <v>200768333.41</v>
      </c>
      <c r="G16" s="12">
        <v>189154235.15000001</v>
      </c>
      <c r="H16" s="12">
        <v>214257356.84999999</v>
      </c>
      <c r="I16" s="12">
        <f t="shared" si="1"/>
        <v>-20844061.580000013</v>
      </c>
      <c r="J16" s="12">
        <f t="shared" si="2"/>
        <v>90.594361122742896</v>
      </c>
      <c r="K16" s="12">
        <f t="shared" si="3"/>
        <v>-25004721.379999995</v>
      </c>
      <c r="L16" s="12">
        <f t="shared" si="4"/>
        <v>88.924842513532965</v>
      </c>
    </row>
    <row r="17" spans="1:13" s="6" customFormat="1" ht="16.5" customHeight="1" x14ac:dyDescent="0.2">
      <c r="A17" s="7" t="s">
        <v>24</v>
      </c>
      <c r="B17" s="8">
        <v>2</v>
      </c>
      <c r="C17" s="8">
        <v>0</v>
      </c>
      <c r="D17" s="9">
        <f>D18</f>
        <v>3322092.89</v>
      </c>
      <c r="E17" s="9">
        <f>E18</f>
        <v>3889021.76</v>
      </c>
      <c r="F17" s="9">
        <f t="shared" ref="F17:H17" si="5">F18</f>
        <v>3715545.34</v>
      </c>
      <c r="G17" s="9">
        <f t="shared" si="5"/>
        <v>3769690</v>
      </c>
      <c r="H17" s="9">
        <f t="shared" si="5"/>
        <v>3885826</v>
      </c>
      <c r="I17" s="9">
        <f t="shared" si="1"/>
        <v>393452.44999999972</v>
      </c>
      <c r="J17" s="9">
        <f t="shared" si="2"/>
        <v>111.84351139561302</v>
      </c>
      <c r="K17" s="9">
        <f t="shared" si="3"/>
        <v>-173476.41999999993</v>
      </c>
      <c r="L17" s="9">
        <f t="shared" si="4"/>
        <v>95.539330178497124</v>
      </c>
    </row>
    <row r="18" spans="1:13" ht="25.5" x14ac:dyDescent="0.2">
      <c r="A18" s="10" t="s">
        <v>25</v>
      </c>
      <c r="B18" s="11">
        <v>2</v>
      </c>
      <c r="C18" s="11">
        <v>3</v>
      </c>
      <c r="D18" s="12">
        <v>3322092.89</v>
      </c>
      <c r="E18" s="12">
        <v>3889021.76</v>
      </c>
      <c r="F18" s="12">
        <v>3715545.34</v>
      </c>
      <c r="G18" s="12">
        <v>3769690</v>
      </c>
      <c r="H18" s="12">
        <v>3885826</v>
      </c>
      <c r="I18" s="12">
        <f t="shared" si="1"/>
        <v>393452.44999999972</v>
      </c>
      <c r="J18" s="12">
        <f t="shared" si="2"/>
        <v>111.84351139561302</v>
      </c>
      <c r="K18" s="12">
        <f t="shared" si="3"/>
        <v>-173476.41999999993</v>
      </c>
      <c r="L18" s="12">
        <f t="shared" si="4"/>
        <v>95.539330178497124</v>
      </c>
    </row>
    <row r="19" spans="1:13" s="6" customFormat="1" ht="59.25" customHeight="1" x14ac:dyDescent="0.2">
      <c r="A19" s="7" t="s">
        <v>26</v>
      </c>
      <c r="B19" s="8">
        <v>3</v>
      </c>
      <c r="C19" s="8">
        <v>0</v>
      </c>
      <c r="D19" s="9">
        <f>SUM(D20:D22)</f>
        <v>37112255.600000001</v>
      </c>
      <c r="E19" s="9">
        <f>SUM(E20:E22)</f>
        <v>34005599.269999996</v>
      </c>
      <c r="F19" s="9">
        <f t="shared" ref="F19:H19" si="6">SUM(F20:F22)</f>
        <v>26694945.27</v>
      </c>
      <c r="G19" s="9">
        <f t="shared" si="6"/>
        <v>21483511.75</v>
      </c>
      <c r="H19" s="9">
        <f t="shared" si="6"/>
        <v>21782998.59</v>
      </c>
      <c r="I19" s="9">
        <f t="shared" si="1"/>
        <v>-10417310.330000002</v>
      </c>
      <c r="J19" s="9">
        <f t="shared" si="2"/>
        <v>71.930268959453912</v>
      </c>
      <c r="K19" s="9">
        <f t="shared" si="3"/>
        <v>-7310653.9999999963</v>
      </c>
      <c r="L19" s="9">
        <f t="shared" si="4"/>
        <v>78.501616919159801</v>
      </c>
    </row>
    <row r="20" spans="1:13" x14ac:dyDescent="0.2">
      <c r="A20" s="10" t="s">
        <v>27</v>
      </c>
      <c r="B20" s="11">
        <v>3</v>
      </c>
      <c r="C20" s="11">
        <v>4</v>
      </c>
      <c r="D20" s="12">
        <v>4568662.7</v>
      </c>
      <c r="E20" s="12">
        <v>4576870.22</v>
      </c>
      <c r="F20" s="12">
        <v>1532300</v>
      </c>
      <c r="G20" s="12">
        <v>1689100</v>
      </c>
      <c r="H20" s="12">
        <v>1689100</v>
      </c>
      <c r="I20" s="12">
        <f t="shared" si="1"/>
        <v>-3036362.7</v>
      </c>
      <c r="J20" s="12">
        <f t="shared" si="2"/>
        <v>33.539354962667737</v>
      </c>
      <c r="K20" s="12">
        <f t="shared" si="3"/>
        <v>-3044570.2199999997</v>
      </c>
      <c r="L20" s="12">
        <f t="shared" si="4"/>
        <v>33.479210166461748</v>
      </c>
    </row>
    <row r="21" spans="1:13" ht="51" x14ac:dyDescent="0.2">
      <c r="A21" s="10" t="s">
        <v>28</v>
      </c>
      <c r="B21" s="11">
        <v>3</v>
      </c>
      <c r="C21" s="11">
        <v>9</v>
      </c>
      <c r="D21" s="12">
        <v>27641686.98</v>
      </c>
      <c r="E21" s="12">
        <v>28520512.890000001</v>
      </c>
      <c r="F21" s="12">
        <v>24916534.27</v>
      </c>
      <c r="G21" s="12">
        <v>19649256.75</v>
      </c>
      <c r="H21" s="12">
        <v>19948170.59</v>
      </c>
      <c r="I21" s="12">
        <f t="shared" si="1"/>
        <v>-2725152.7100000009</v>
      </c>
      <c r="J21" s="12">
        <f t="shared" si="2"/>
        <v>90.141149084092547</v>
      </c>
      <c r="K21" s="12">
        <f t="shared" si="3"/>
        <v>-3603978.620000001</v>
      </c>
      <c r="L21" s="12">
        <f t="shared" si="4"/>
        <v>87.363556069625787</v>
      </c>
    </row>
    <row r="22" spans="1:13" ht="38.25" x14ac:dyDescent="0.2">
      <c r="A22" s="10" t="s">
        <v>29</v>
      </c>
      <c r="B22" s="11">
        <v>3</v>
      </c>
      <c r="C22" s="11">
        <v>14</v>
      </c>
      <c r="D22" s="12">
        <v>4901905.92</v>
      </c>
      <c r="E22" s="12">
        <v>908216.16</v>
      </c>
      <c r="F22" s="12">
        <v>246111</v>
      </c>
      <c r="G22" s="12">
        <v>145155</v>
      </c>
      <c r="H22" s="12">
        <v>145728</v>
      </c>
      <c r="I22" s="12">
        <f t="shared" si="1"/>
        <v>-4655794.92</v>
      </c>
      <c r="J22" s="12">
        <f t="shared" si="2"/>
        <v>5.0207205935115136</v>
      </c>
      <c r="K22" s="12">
        <f t="shared" si="3"/>
        <v>-662105.16</v>
      </c>
      <c r="L22" s="12">
        <f t="shared" si="4"/>
        <v>27.098284619820024</v>
      </c>
    </row>
    <row r="23" spans="1:13" s="6" customFormat="1" ht="27.75" customHeight="1" x14ac:dyDescent="0.2">
      <c r="A23" s="7" t="s">
        <v>30</v>
      </c>
      <c r="B23" s="8">
        <v>4</v>
      </c>
      <c r="C23" s="8">
        <v>0</v>
      </c>
      <c r="D23" s="9">
        <f>SUM(D24:D28)</f>
        <v>100217641.79000001</v>
      </c>
      <c r="E23" s="9">
        <f>SUM(E24:E28)</f>
        <v>161313402.09999999</v>
      </c>
      <c r="F23" s="9">
        <f t="shared" ref="F23:H23" si="7">SUM(F24:F28)</f>
        <v>116534617.28</v>
      </c>
      <c r="G23" s="9">
        <f t="shared" si="7"/>
        <v>102744052.21000001</v>
      </c>
      <c r="H23" s="9">
        <f t="shared" si="7"/>
        <v>103040634.04000001</v>
      </c>
      <c r="I23" s="9">
        <f t="shared" si="1"/>
        <v>16316975.489999995</v>
      </c>
      <c r="J23" s="9">
        <f t="shared" si="2"/>
        <v>116.2815400547852</v>
      </c>
      <c r="K23" s="9">
        <f t="shared" si="3"/>
        <v>-44778784.819999993</v>
      </c>
      <c r="L23" s="9">
        <f t="shared" si="4"/>
        <v>72.241125512782176</v>
      </c>
    </row>
    <row r="24" spans="1:13" x14ac:dyDescent="0.2">
      <c r="A24" s="10" t="s">
        <v>31</v>
      </c>
      <c r="B24" s="11">
        <v>4</v>
      </c>
      <c r="C24" s="11">
        <v>1</v>
      </c>
      <c r="D24" s="12">
        <v>19173789.579999998</v>
      </c>
      <c r="E24" s="12">
        <v>23178897.780000001</v>
      </c>
      <c r="F24" s="12">
        <v>20327375.350000001</v>
      </c>
      <c r="G24" s="12">
        <v>16191357.15</v>
      </c>
      <c r="H24" s="12">
        <v>16410152.98</v>
      </c>
      <c r="I24" s="12">
        <f t="shared" si="1"/>
        <v>1153585.7700000033</v>
      </c>
      <c r="J24" s="12">
        <f t="shared" si="2"/>
        <v>106.01647246198684</v>
      </c>
      <c r="K24" s="12">
        <f t="shared" si="3"/>
        <v>-2851522.4299999997</v>
      </c>
      <c r="L24" s="12">
        <f t="shared" si="4"/>
        <v>87.69776519545961</v>
      </c>
    </row>
    <row r="25" spans="1:13" x14ac:dyDescent="0.2">
      <c r="A25" s="10" t="s">
        <v>32</v>
      </c>
      <c r="B25" s="11">
        <v>4</v>
      </c>
      <c r="C25" s="11">
        <v>5</v>
      </c>
      <c r="D25" s="12">
        <v>284610</v>
      </c>
      <c r="E25" s="12">
        <v>932154</v>
      </c>
      <c r="F25" s="12">
        <v>166200</v>
      </c>
      <c r="G25" s="12">
        <v>147800</v>
      </c>
      <c r="H25" s="12">
        <v>147800</v>
      </c>
      <c r="I25" s="12">
        <f t="shared" si="1"/>
        <v>-118410</v>
      </c>
      <c r="J25" s="12">
        <f t="shared" si="2"/>
        <v>58.395699378096346</v>
      </c>
      <c r="K25" s="12">
        <f t="shared" si="3"/>
        <v>-765954</v>
      </c>
      <c r="L25" s="12">
        <f t="shared" si="4"/>
        <v>17.829671921163243</v>
      </c>
    </row>
    <row r="26" spans="1:13" x14ac:dyDescent="0.2">
      <c r="A26" s="10" t="s">
        <v>33</v>
      </c>
      <c r="B26" s="11">
        <v>4</v>
      </c>
      <c r="C26" s="11">
        <v>8</v>
      </c>
      <c r="D26" s="12">
        <v>5550090.1600000001</v>
      </c>
      <c r="E26" s="12">
        <v>5048583</v>
      </c>
      <c r="F26" s="12">
        <v>6218105.8200000003</v>
      </c>
      <c r="G26" s="12">
        <v>6218105.8200000003</v>
      </c>
      <c r="H26" s="12">
        <v>6218105.8200000003</v>
      </c>
      <c r="I26" s="12">
        <f t="shared" si="1"/>
        <v>668015.66000000015</v>
      </c>
      <c r="J26" s="12">
        <f t="shared" si="2"/>
        <v>112.03612267084324</v>
      </c>
      <c r="K26" s="12">
        <f t="shared" si="3"/>
        <v>1169522.8200000003</v>
      </c>
      <c r="L26" s="12">
        <f t="shared" si="4"/>
        <v>123.16536778735735</v>
      </c>
      <c r="M26" s="13"/>
    </row>
    <row r="27" spans="1:13" ht="25.5" x14ac:dyDescent="0.2">
      <c r="A27" s="10" t="s">
        <v>34</v>
      </c>
      <c r="B27" s="11">
        <v>4</v>
      </c>
      <c r="C27" s="11">
        <v>9</v>
      </c>
      <c r="D27" s="12">
        <v>60224245.770000003</v>
      </c>
      <c r="E27" s="12">
        <v>113144643.23</v>
      </c>
      <c r="F27" s="12">
        <v>73318420.239999995</v>
      </c>
      <c r="G27" s="12">
        <v>66251610.240000002</v>
      </c>
      <c r="H27" s="12">
        <v>66251610.240000002</v>
      </c>
      <c r="I27" s="12">
        <f t="shared" si="1"/>
        <v>13094174.469999991</v>
      </c>
      <c r="J27" s="12">
        <f t="shared" si="2"/>
        <v>121.74236356567656</v>
      </c>
      <c r="K27" s="12">
        <f t="shared" si="3"/>
        <v>-39826222.99000001</v>
      </c>
      <c r="L27" s="12">
        <f t="shared" si="4"/>
        <v>64.800611100039959</v>
      </c>
    </row>
    <row r="28" spans="1:13" ht="25.5" x14ac:dyDescent="0.2">
      <c r="A28" s="10" t="s">
        <v>35</v>
      </c>
      <c r="B28" s="11">
        <v>4</v>
      </c>
      <c r="C28" s="11">
        <v>12</v>
      </c>
      <c r="D28" s="12">
        <v>14984906.279999999</v>
      </c>
      <c r="E28" s="12">
        <v>19009124.09</v>
      </c>
      <c r="F28" s="12">
        <v>16504515.869999999</v>
      </c>
      <c r="G28" s="12">
        <v>13935179</v>
      </c>
      <c r="H28" s="12">
        <v>14012965</v>
      </c>
      <c r="I28" s="12">
        <f t="shared" si="1"/>
        <v>1519609.5899999999</v>
      </c>
      <c r="J28" s="12">
        <f t="shared" si="2"/>
        <v>110.1409348954567</v>
      </c>
      <c r="K28" s="12">
        <f t="shared" si="3"/>
        <v>-2504608.2200000007</v>
      </c>
      <c r="L28" s="12">
        <f t="shared" si="4"/>
        <v>86.824178704175097</v>
      </c>
    </row>
    <row r="29" spans="1:13" s="6" customFormat="1" ht="40.5" customHeight="1" x14ac:dyDescent="0.2">
      <c r="A29" s="7" t="s">
        <v>36</v>
      </c>
      <c r="B29" s="8">
        <v>5</v>
      </c>
      <c r="C29" s="8">
        <v>0</v>
      </c>
      <c r="D29" s="9">
        <f>SUM(D30:D33)</f>
        <v>129432087.39</v>
      </c>
      <c r="E29" s="9">
        <f>SUM(E30:E33)</f>
        <v>197577146.28</v>
      </c>
      <c r="F29" s="9">
        <f t="shared" ref="F29:H29" si="8">SUM(F30:F33)</f>
        <v>217003941.38999999</v>
      </c>
      <c r="G29" s="9">
        <f t="shared" si="8"/>
        <v>189386276.00999999</v>
      </c>
      <c r="H29" s="9">
        <f t="shared" si="8"/>
        <v>187792248.40000004</v>
      </c>
      <c r="I29" s="9">
        <f t="shared" si="1"/>
        <v>87571853.999999985</v>
      </c>
      <c r="J29" s="9">
        <f t="shared" si="2"/>
        <v>167.65853488565915</v>
      </c>
      <c r="K29" s="9">
        <f t="shared" si="3"/>
        <v>19426795.109999985</v>
      </c>
      <c r="L29" s="9">
        <f t="shared" si="4"/>
        <v>109.83251123713922</v>
      </c>
    </row>
    <row r="30" spans="1:13" x14ac:dyDescent="0.2">
      <c r="A30" s="10" t="s">
        <v>37</v>
      </c>
      <c r="B30" s="11">
        <v>5</v>
      </c>
      <c r="C30" s="11">
        <v>1</v>
      </c>
      <c r="D30" s="12">
        <v>11291954.77</v>
      </c>
      <c r="E30" s="12">
        <v>25981277.149999999</v>
      </c>
      <c r="F30" s="12">
        <v>23947929.23</v>
      </c>
      <c r="G30" s="12">
        <v>24101778.190000001</v>
      </c>
      <c r="H30" s="12">
        <v>24123097.390000001</v>
      </c>
      <c r="I30" s="12">
        <f t="shared" si="1"/>
        <v>12655974.460000001</v>
      </c>
      <c r="J30" s="12">
        <f t="shared" si="2"/>
        <v>212.07957096696731</v>
      </c>
      <c r="K30" s="12">
        <f t="shared" si="3"/>
        <v>-2033347.9199999981</v>
      </c>
      <c r="L30" s="12">
        <f t="shared" si="4"/>
        <v>92.173795351703873</v>
      </c>
    </row>
    <row r="31" spans="1:13" x14ac:dyDescent="0.2">
      <c r="A31" s="10" t="s">
        <v>38</v>
      </c>
      <c r="B31" s="11">
        <v>5</v>
      </c>
      <c r="C31" s="11">
        <v>2</v>
      </c>
      <c r="D31" s="12">
        <v>35760864.009999998</v>
      </c>
      <c r="E31" s="12">
        <v>85484151.010000005</v>
      </c>
      <c r="F31" s="12">
        <v>161135309.16</v>
      </c>
      <c r="G31" s="12">
        <v>148296477.91999999</v>
      </c>
      <c r="H31" s="12">
        <v>145259645.02000001</v>
      </c>
      <c r="I31" s="12">
        <f t="shared" si="1"/>
        <v>125374445.15000001</v>
      </c>
      <c r="J31" s="12">
        <f t="shared" si="2"/>
        <v>450.59120807299536</v>
      </c>
      <c r="K31" s="12">
        <f t="shared" si="3"/>
        <v>75651158.149999991</v>
      </c>
      <c r="L31" s="12">
        <f t="shared" si="4"/>
        <v>188.49729131795468</v>
      </c>
    </row>
    <row r="32" spans="1:13" x14ac:dyDescent="0.2">
      <c r="A32" s="10" t="s">
        <v>39</v>
      </c>
      <c r="B32" s="11">
        <v>5</v>
      </c>
      <c r="C32" s="11">
        <v>3</v>
      </c>
      <c r="D32" s="12">
        <v>73923473.109999999</v>
      </c>
      <c r="E32" s="12">
        <v>76054456.400000006</v>
      </c>
      <c r="F32" s="12">
        <v>23407313.07</v>
      </c>
      <c r="G32" s="12">
        <v>10620726.27</v>
      </c>
      <c r="H32" s="12">
        <v>11902629.470000001</v>
      </c>
      <c r="I32" s="12">
        <f t="shared" si="1"/>
        <v>-50516160.039999999</v>
      </c>
      <c r="J32" s="12">
        <f t="shared" si="2"/>
        <v>31.664249642558495</v>
      </c>
      <c r="K32" s="12">
        <f t="shared" si="3"/>
        <v>-52647143.330000006</v>
      </c>
      <c r="L32" s="12">
        <f t="shared" si="4"/>
        <v>30.777043421218902</v>
      </c>
    </row>
    <row r="33" spans="1:12" ht="25.5" x14ac:dyDescent="0.2">
      <c r="A33" s="10" t="s">
        <v>40</v>
      </c>
      <c r="B33" s="11">
        <v>5</v>
      </c>
      <c r="C33" s="11">
        <v>5</v>
      </c>
      <c r="D33" s="12">
        <v>8455795.5</v>
      </c>
      <c r="E33" s="12">
        <v>10057261.720000001</v>
      </c>
      <c r="F33" s="12">
        <v>8513389.9299999997</v>
      </c>
      <c r="G33" s="12">
        <v>6367293.6299999999</v>
      </c>
      <c r="H33" s="12">
        <v>6506876.5199999996</v>
      </c>
      <c r="I33" s="12">
        <f t="shared" si="1"/>
        <v>57594.429999999702</v>
      </c>
      <c r="J33" s="12">
        <f t="shared" si="2"/>
        <v>100.68112373342046</v>
      </c>
      <c r="K33" s="12">
        <f t="shared" si="3"/>
        <v>-1543871.790000001</v>
      </c>
      <c r="L33" s="12">
        <f t="shared" si="4"/>
        <v>84.649183515530495</v>
      </c>
    </row>
    <row r="34" spans="1:12" s="6" customFormat="1" ht="29.25" customHeight="1" x14ac:dyDescent="0.2">
      <c r="A34" s="7" t="s">
        <v>41</v>
      </c>
      <c r="B34" s="8">
        <v>6</v>
      </c>
      <c r="C34" s="8">
        <v>0</v>
      </c>
      <c r="D34" s="9">
        <f>D35</f>
        <v>185408.15</v>
      </c>
      <c r="E34" s="9">
        <f t="shared" ref="E34:H34" si="9">E35</f>
        <v>191183.29</v>
      </c>
      <c r="F34" s="9">
        <f t="shared" si="9"/>
        <v>346006</v>
      </c>
      <c r="G34" s="9">
        <f t="shared" si="9"/>
        <v>432492.67</v>
      </c>
      <c r="H34" s="9">
        <f t="shared" si="9"/>
        <v>457405.39</v>
      </c>
      <c r="I34" s="9">
        <f t="shared" si="1"/>
        <v>160597.85</v>
      </c>
      <c r="J34" s="9">
        <f t="shared" si="2"/>
        <v>186.61854940033652</v>
      </c>
      <c r="K34" s="9">
        <f t="shared" si="3"/>
        <v>154822.71</v>
      </c>
      <c r="L34" s="9">
        <f t="shared" si="4"/>
        <v>180.9812981040341</v>
      </c>
    </row>
    <row r="35" spans="1:12" ht="25.5" x14ac:dyDescent="0.2">
      <c r="A35" s="10" t="s">
        <v>42</v>
      </c>
      <c r="B35" s="11">
        <v>6</v>
      </c>
      <c r="C35" s="11">
        <v>5</v>
      </c>
      <c r="D35" s="12">
        <v>185408.15</v>
      </c>
      <c r="E35" s="12">
        <v>191183.29</v>
      </c>
      <c r="F35" s="12">
        <v>346006</v>
      </c>
      <c r="G35" s="12">
        <v>432492.67</v>
      </c>
      <c r="H35" s="12">
        <v>457405.39</v>
      </c>
      <c r="I35" s="12">
        <f t="shared" si="1"/>
        <v>160597.85</v>
      </c>
      <c r="J35" s="12">
        <f t="shared" si="2"/>
        <v>186.61854940033652</v>
      </c>
      <c r="K35" s="12">
        <f t="shared" si="3"/>
        <v>154822.71</v>
      </c>
      <c r="L35" s="12">
        <f t="shared" si="4"/>
        <v>180.9812981040341</v>
      </c>
    </row>
    <row r="36" spans="1:12" s="6" customFormat="1" ht="16.5" customHeight="1" x14ac:dyDescent="0.2">
      <c r="A36" s="7" t="s">
        <v>43</v>
      </c>
      <c r="B36" s="8">
        <v>7</v>
      </c>
      <c r="C36" s="8">
        <v>0</v>
      </c>
      <c r="D36" s="9">
        <f>SUM(D37:D42)</f>
        <v>980205955.61000001</v>
      </c>
      <c r="E36" s="9">
        <f>SUM(E37:E42)</f>
        <v>1250405313.3999999</v>
      </c>
      <c r="F36" s="9">
        <f t="shared" ref="F36:H36" si="10">SUM(F37:F42)</f>
        <v>1459902575.8200002</v>
      </c>
      <c r="G36" s="28">
        <f t="shared" si="10"/>
        <v>1078239668.3099999</v>
      </c>
      <c r="H36" s="28">
        <f t="shared" si="10"/>
        <v>1080426401.77</v>
      </c>
      <c r="I36" s="9">
        <f t="shared" si="1"/>
        <v>479696620.21000016</v>
      </c>
      <c r="J36" s="9">
        <f t="shared" si="2"/>
        <v>148.93834989111815</v>
      </c>
      <c r="K36" s="9">
        <f t="shared" si="3"/>
        <v>209497262.42000031</v>
      </c>
      <c r="L36" s="9">
        <f t="shared" si="4"/>
        <v>116.75434838407337</v>
      </c>
    </row>
    <row r="37" spans="1:12" x14ac:dyDescent="0.2">
      <c r="A37" s="10" t="s">
        <v>44</v>
      </c>
      <c r="B37" s="11">
        <v>7</v>
      </c>
      <c r="C37" s="11">
        <v>1</v>
      </c>
      <c r="D37" s="12">
        <v>392643392.83999997</v>
      </c>
      <c r="E37" s="12">
        <v>488878923.06</v>
      </c>
      <c r="F37" s="12">
        <v>677093826.19000006</v>
      </c>
      <c r="G37" s="29">
        <v>416773412.56</v>
      </c>
      <c r="H37" s="29">
        <v>425410993.64999998</v>
      </c>
      <c r="I37" s="12">
        <f t="shared" si="1"/>
        <v>284450433.35000008</v>
      </c>
      <c r="J37" s="12">
        <f t="shared" si="2"/>
        <v>172.44498151173832</v>
      </c>
      <c r="K37" s="12">
        <f t="shared" si="3"/>
        <v>188214903.13000005</v>
      </c>
      <c r="L37" s="12">
        <f t="shared" si="4"/>
        <v>138.49928770745973</v>
      </c>
    </row>
    <row r="38" spans="1:12" x14ac:dyDescent="0.2">
      <c r="A38" s="10" t="s">
        <v>45</v>
      </c>
      <c r="B38" s="11">
        <v>7</v>
      </c>
      <c r="C38" s="11">
        <v>2</v>
      </c>
      <c r="D38" s="12">
        <v>475723466.18000001</v>
      </c>
      <c r="E38" s="12">
        <v>624854646.41999996</v>
      </c>
      <c r="F38" s="12">
        <v>642546930.34000003</v>
      </c>
      <c r="G38" s="29">
        <v>534964473.44</v>
      </c>
      <c r="H38" s="29">
        <v>528133872.35000002</v>
      </c>
      <c r="I38" s="12">
        <f t="shared" si="1"/>
        <v>166823464.16000003</v>
      </c>
      <c r="J38" s="12">
        <f t="shared" si="2"/>
        <v>135.06731873026393</v>
      </c>
      <c r="K38" s="12">
        <f t="shared" si="3"/>
        <v>17692283.920000076</v>
      </c>
      <c r="L38" s="12">
        <f t="shared" si="4"/>
        <v>102.83142391936511</v>
      </c>
    </row>
    <row r="39" spans="1:12" x14ac:dyDescent="0.2">
      <c r="A39" s="10" t="s">
        <v>46</v>
      </c>
      <c r="B39" s="11">
        <v>7</v>
      </c>
      <c r="C39" s="11">
        <v>3</v>
      </c>
      <c r="D39" s="12">
        <v>80704124.340000004</v>
      </c>
      <c r="E39" s="12">
        <v>93145731.549999997</v>
      </c>
      <c r="F39" s="12">
        <v>100716259.69</v>
      </c>
      <c r="G39" s="29">
        <v>93008236.269999996</v>
      </c>
      <c r="H39" s="29">
        <v>93009555.269999996</v>
      </c>
      <c r="I39" s="12">
        <f t="shared" si="1"/>
        <v>20012135.349999994</v>
      </c>
      <c r="J39" s="12">
        <f t="shared" si="2"/>
        <v>124.79691777051005</v>
      </c>
      <c r="K39" s="12">
        <f t="shared" si="3"/>
        <v>7570528.1400000006</v>
      </c>
      <c r="L39" s="12">
        <f t="shared" si="4"/>
        <v>108.12761681509389</v>
      </c>
    </row>
    <row r="40" spans="1:12" ht="38.25" x14ac:dyDescent="0.2">
      <c r="A40" s="10" t="s">
        <v>47</v>
      </c>
      <c r="B40" s="11">
        <v>7</v>
      </c>
      <c r="C40" s="11">
        <v>5</v>
      </c>
      <c r="D40" s="12">
        <v>0</v>
      </c>
      <c r="E40" s="12">
        <v>0</v>
      </c>
      <c r="F40" s="12">
        <v>0</v>
      </c>
      <c r="G40" s="29">
        <v>0</v>
      </c>
      <c r="H40" s="29">
        <v>0</v>
      </c>
      <c r="I40" s="12">
        <f>F40-D40</f>
        <v>0</v>
      </c>
      <c r="J40" s="12">
        <v>0</v>
      </c>
      <c r="K40" s="12">
        <f>F40-E40</f>
        <v>0</v>
      </c>
      <c r="L40" s="12">
        <v>0</v>
      </c>
    </row>
    <row r="41" spans="1:12" x14ac:dyDescent="0.2">
      <c r="A41" s="10" t="s">
        <v>48</v>
      </c>
      <c r="B41" s="11">
        <v>7</v>
      </c>
      <c r="C41" s="11">
        <v>7</v>
      </c>
      <c r="D41" s="12">
        <v>806730</v>
      </c>
      <c r="E41" s="12">
        <v>1122800</v>
      </c>
      <c r="F41" s="12">
        <v>867250</v>
      </c>
      <c r="G41" s="29">
        <v>760564</v>
      </c>
      <c r="H41" s="29">
        <v>769473</v>
      </c>
      <c r="I41" s="12">
        <f t="shared" si="1"/>
        <v>60520</v>
      </c>
      <c r="J41" s="12">
        <f t="shared" si="2"/>
        <v>107.50189034745206</v>
      </c>
      <c r="K41" s="12">
        <f t="shared" si="3"/>
        <v>-255550</v>
      </c>
      <c r="L41" s="12">
        <f t="shared" si="4"/>
        <v>77.239935874599226</v>
      </c>
    </row>
    <row r="42" spans="1:12" ht="25.5" x14ac:dyDescent="0.2">
      <c r="A42" s="10" t="s">
        <v>49</v>
      </c>
      <c r="B42" s="11">
        <v>7</v>
      </c>
      <c r="C42" s="11">
        <v>9</v>
      </c>
      <c r="D42" s="12">
        <v>30328242.25</v>
      </c>
      <c r="E42" s="12">
        <v>42403212.369999997</v>
      </c>
      <c r="F42" s="12">
        <v>38678309.600000001</v>
      </c>
      <c r="G42" s="29">
        <v>32732982.039999999</v>
      </c>
      <c r="H42" s="29">
        <v>33102507.5</v>
      </c>
      <c r="I42" s="12">
        <f t="shared" ref="I42:I61" si="11">F42-D42</f>
        <v>8350067.3500000015</v>
      </c>
      <c r="J42" s="12">
        <f t="shared" ref="J42:J61" si="12">F42/D42*100</f>
        <v>127.53231552679252</v>
      </c>
      <c r="K42" s="12">
        <f t="shared" ref="K42:K61" si="13">F42-E42</f>
        <v>-3724902.7699999958</v>
      </c>
      <c r="L42" s="12">
        <f t="shared" ref="L42:L61" si="14">F42/E42*100</f>
        <v>91.215517500189819</v>
      </c>
    </row>
    <row r="43" spans="1:12" s="6" customFormat="1" ht="30.75" customHeight="1" x14ac:dyDescent="0.2">
      <c r="A43" s="7" t="s">
        <v>50</v>
      </c>
      <c r="B43" s="8">
        <v>8</v>
      </c>
      <c r="C43" s="8">
        <v>0</v>
      </c>
      <c r="D43" s="9">
        <f>SUM(D44:D45)</f>
        <v>80075154.370000005</v>
      </c>
      <c r="E43" s="9">
        <f>SUM(E44:E45)</f>
        <v>117567330.76000001</v>
      </c>
      <c r="F43" s="9">
        <f t="shared" ref="F43:H43" si="15">SUM(F44:F45)</f>
        <v>94615336.210000008</v>
      </c>
      <c r="G43" s="9">
        <f t="shared" si="15"/>
        <v>71114107.489999995</v>
      </c>
      <c r="H43" s="9">
        <f t="shared" si="15"/>
        <v>71247557.189999998</v>
      </c>
      <c r="I43" s="9">
        <f t="shared" si="11"/>
        <v>14540181.840000004</v>
      </c>
      <c r="J43" s="9">
        <f t="shared" si="12"/>
        <v>118.15816897812618</v>
      </c>
      <c r="K43" s="9">
        <f t="shared" si="13"/>
        <v>-22951994.549999997</v>
      </c>
      <c r="L43" s="9">
        <f t="shared" si="14"/>
        <v>80.477574508471392</v>
      </c>
    </row>
    <row r="44" spans="1:12" x14ac:dyDescent="0.2">
      <c r="A44" s="10" t="s">
        <v>51</v>
      </c>
      <c r="B44" s="11">
        <v>8</v>
      </c>
      <c r="C44" s="11">
        <v>1</v>
      </c>
      <c r="D44" s="12">
        <v>70044508.480000004</v>
      </c>
      <c r="E44" s="12">
        <v>108037598.29000001</v>
      </c>
      <c r="F44" s="12">
        <v>86568063.120000005</v>
      </c>
      <c r="G44" s="12">
        <v>65008894.609999999</v>
      </c>
      <c r="H44" s="12">
        <v>65009736.609999999</v>
      </c>
      <c r="I44" s="12">
        <f t="shared" si="11"/>
        <v>16523554.640000001</v>
      </c>
      <c r="J44" s="12">
        <f t="shared" si="12"/>
        <v>123.59007864937479</v>
      </c>
      <c r="K44" s="12">
        <f t="shared" si="13"/>
        <v>-21469535.170000002</v>
      </c>
      <c r="L44" s="12">
        <f t="shared" si="14"/>
        <v>80.12771895172051</v>
      </c>
    </row>
    <row r="45" spans="1:12" ht="25.5" x14ac:dyDescent="0.2">
      <c r="A45" s="10" t="s">
        <v>52</v>
      </c>
      <c r="B45" s="11">
        <v>8</v>
      </c>
      <c r="C45" s="11">
        <v>4</v>
      </c>
      <c r="D45" s="12">
        <v>10030645.890000001</v>
      </c>
      <c r="E45" s="12">
        <v>9529732.4700000007</v>
      </c>
      <c r="F45" s="12">
        <v>8047273.0899999999</v>
      </c>
      <c r="G45" s="12">
        <v>6105212.8799999999</v>
      </c>
      <c r="H45" s="12">
        <v>6237820.5800000001</v>
      </c>
      <c r="I45" s="12">
        <f t="shared" si="11"/>
        <v>-1983372.8000000007</v>
      </c>
      <c r="J45" s="12">
        <f t="shared" si="12"/>
        <v>80.226868521225398</v>
      </c>
      <c r="K45" s="12">
        <f t="shared" si="13"/>
        <v>-1482459.3800000008</v>
      </c>
      <c r="L45" s="12">
        <f t="shared" si="14"/>
        <v>84.443851024497846</v>
      </c>
    </row>
    <row r="46" spans="1:12" s="6" customFormat="1" ht="20.25" customHeight="1" x14ac:dyDescent="0.2">
      <c r="A46" s="7" t="s">
        <v>53</v>
      </c>
      <c r="B46" s="8">
        <v>9</v>
      </c>
      <c r="C46" s="8">
        <v>0</v>
      </c>
      <c r="D46" s="9">
        <f>SUM(D47:D47)</f>
        <v>223159.07</v>
      </c>
      <c r="E46" s="9">
        <f>SUM(E47:E47)</f>
        <v>451800</v>
      </c>
      <c r="F46" s="9">
        <f>SUM(F47:F47)</f>
        <v>451800</v>
      </c>
      <c r="G46" s="9">
        <f>SUM(G47:G47)</f>
        <v>451800</v>
      </c>
      <c r="H46" s="9">
        <f>SUM(H47:H47)</f>
        <v>451800</v>
      </c>
      <c r="I46" s="9">
        <f t="shared" si="11"/>
        <v>228640.93</v>
      </c>
      <c r="J46" s="9">
        <f t="shared" si="12"/>
        <v>202.45648093084455</v>
      </c>
      <c r="K46" s="9">
        <f t="shared" si="13"/>
        <v>0</v>
      </c>
      <c r="L46" s="9">
        <f t="shared" si="14"/>
        <v>100</v>
      </c>
    </row>
    <row r="47" spans="1:12" ht="25.5" x14ac:dyDescent="0.2">
      <c r="A47" s="10" t="s">
        <v>54</v>
      </c>
      <c r="B47" s="11">
        <v>9</v>
      </c>
      <c r="C47" s="11">
        <v>9</v>
      </c>
      <c r="D47" s="12">
        <v>223159.07</v>
      </c>
      <c r="E47" s="12">
        <v>451800</v>
      </c>
      <c r="F47" s="12">
        <v>451800</v>
      </c>
      <c r="G47" s="12">
        <v>451800</v>
      </c>
      <c r="H47" s="12">
        <v>451800</v>
      </c>
      <c r="I47" s="12">
        <f t="shared" si="11"/>
        <v>228640.93</v>
      </c>
      <c r="J47" s="12">
        <f t="shared" si="12"/>
        <v>202.45648093084455</v>
      </c>
      <c r="K47" s="12">
        <f t="shared" si="13"/>
        <v>0</v>
      </c>
      <c r="L47" s="12">
        <f t="shared" si="14"/>
        <v>100</v>
      </c>
    </row>
    <row r="48" spans="1:12" s="6" customFormat="1" ht="21" customHeight="1" x14ac:dyDescent="0.2">
      <c r="A48" s="7" t="s">
        <v>55</v>
      </c>
      <c r="B48" s="8">
        <v>10</v>
      </c>
      <c r="C48" s="8">
        <v>0</v>
      </c>
      <c r="D48" s="9">
        <f>SUM(D49:D52)</f>
        <v>36674404.240000002</v>
      </c>
      <c r="E48" s="9">
        <f>SUM(E49:E52)</f>
        <v>34300314.969999999</v>
      </c>
      <c r="F48" s="9">
        <f>SUM(F49:F52)</f>
        <v>25986107</v>
      </c>
      <c r="G48" s="9">
        <f>SUM(G49:G52)</f>
        <v>26622096.420000002</v>
      </c>
      <c r="H48" s="9">
        <f>SUM(H49:H52)</f>
        <v>26684893.420000002</v>
      </c>
      <c r="I48" s="9">
        <f t="shared" si="11"/>
        <v>-10688297.240000002</v>
      </c>
      <c r="J48" s="9">
        <f t="shared" si="12"/>
        <v>70.856248488578032</v>
      </c>
      <c r="K48" s="9">
        <f t="shared" si="13"/>
        <v>-8314207.9699999988</v>
      </c>
      <c r="L48" s="9">
        <f t="shared" si="14"/>
        <v>75.760549204076312</v>
      </c>
    </row>
    <row r="49" spans="1:12" x14ac:dyDescent="0.2">
      <c r="A49" s="10" t="s">
        <v>56</v>
      </c>
      <c r="B49" s="11">
        <v>10</v>
      </c>
      <c r="C49" s="11">
        <v>1</v>
      </c>
      <c r="D49" s="12">
        <v>6142671.2199999997</v>
      </c>
      <c r="E49" s="12">
        <v>6721015.7199999997</v>
      </c>
      <c r="F49" s="12">
        <v>5317007</v>
      </c>
      <c r="G49" s="12">
        <v>4645328</v>
      </c>
      <c r="H49" s="12">
        <v>4708125</v>
      </c>
      <c r="I49" s="12">
        <f t="shared" si="11"/>
        <v>-825664.21999999974</v>
      </c>
      <c r="J49" s="12">
        <f t="shared" si="12"/>
        <v>86.558547732268181</v>
      </c>
      <c r="K49" s="12">
        <f t="shared" si="13"/>
        <v>-1404008.7199999997</v>
      </c>
      <c r="L49" s="12">
        <f t="shared" si="14"/>
        <v>79.110170568087895</v>
      </c>
    </row>
    <row r="50" spans="1:12" x14ac:dyDescent="0.2">
      <c r="A50" s="10" t="s">
        <v>57</v>
      </c>
      <c r="B50" s="11">
        <v>10</v>
      </c>
      <c r="C50" s="11">
        <v>3</v>
      </c>
      <c r="D50" s="12">
        <v>619170.36</v>
      </c>
      <c r="E50" s="12">
        <v>5625141.3600000003</v>
      </c>
      <c r="F50" s="12">
        <v>0</v>
      </c>
      <c r="G50" s="12">
        <v>0</v>
      </c>
      <c r="H50" s="12">
        <v>0</v>
      </c>
      <c r="I50" s="12">
        <f t="shared" si="11"/>
        <v>-619170.36</v>
      </c>
      <c r="J50" s="12">
        <f t="shared" si="12"/>
        <v>0</v>
      </c>
      <c r="K50" s="12">
        <f t="shared" si="13"/>
        <v>-5625141.3600000003</v>
      </c>
      <c r="L50" s="12">
        <f t="shared" si="14"/>
        <v>0</v>
      </c>
    </row>
    <row r="51" spans="1:12" x14ac:dyDescent="0.2">
      <c r="A51" s="10" t="s">
        <v>58</v>
      </c>
      <c r="B51" s="11">
        <v>10</v>
      </c>
      <c r="C51" s="11">
        <v>4</v>
      </c>
      <c r="D51" s="12">
        <v>25276892.760000002</v>
      </c>
      <c r="E51" s="12">
        <v>21954157.890000001</v>
      </c>
      <c r="F51" s="12">
        <v>20669100</v>
      </c>
      <c r="G51" s="12">
        <v>21976768.420000002</v>
      </c>
      <c r="H51" s="12">
        <v>21976768.420000002</v>
      </c>
      <c r="I51" s="12">
        <f t="shared" si="11"/>
        <v>-4607792.7600000016</v>
      </c>
      <c r="J51" s="12">
        <f t="shared" si="12"/>
        <v>81.770731063543906</v>
      </c>
      <c r="K51" s="12">
        <f t="shared" si="13"/>
        <v>-1285057.8900000006</v>
      </c>
      <c r="L51" s="12">
        <f t="shared" si="14"/>
        <v>94.146630918668322</v>
      </c>
    </row>
    <row r="52" spans="1:12" ht="25.5" x14ac:dyDescent="0.2">
      <c r="A52" s="10" t="s">
        <v>59</v>
      </c>
      <c r="B52" s="11">
        <v>10</v>
      </c>
      <c r="C52" s="11">
        <v>6</v>
      </c>
      <c r="D52" s="12">
        <v>4635669.9000000004</v>
      </c>
      <c r="E52" s="12">
        <v>0</v>
      </c>
      <c r="F52" s="12">
        <v>0</v>
      </c>
      <c r="G52" s="12">
        <v>0</v>
      </c>
      <c r="H52" s="12">
        <v>0</v>
      </c>
      <c r="I52" s="12">
        <f t="shared" si="11"/>
        <v>-4635669.9000000004</v>
      </c>
      <c r="J52" s="12">
        <f t="shared" si="12"/>
        <v>0</v>
      </c>
      <c r="K52" s="12">
        <f t="shared" si="13"/>
        <v>0</v>
      </c>
      <c r="L52" s="12" t="e">
        <f t="shared" si="14"/>
        <v>#DIV/0!</v>
      </c>
    </row>
    <row r="53" spans="1:12" s="6" customFormat="1" ht="30" customHeight="1" x14ac:dyDescent="0.2">
      <c r="A53" s="7" t="s">
        <v>60</v>
      </c>
      <c r="B53" s="8">
        <v>11</v>
      </c>
      <c r="C53" s="8">
        <v>0</v>
      </c>
      <c r="D53" s="9">
        <f>SUM(D54:D56)</f>
        <v>205861824.23000002</v>
      </c>
      <c r="E53" s="9">
        <f>SUM(E54:E56)</f>
        <v>220931336.48999998</v>
      </c>
      <c r="F53" s="9">
        <f>SUM(F54:F56)</f>
        <v>177412393.62</v>
      </c>
      <c r="G53" s="9">
        <f>SUM(G54:G56)</f>
        <v>141549998.41</v>
      </c>
      <c r="H53" s="9">
        <f>SUM(H54:H56)</f>
        <v>144824892.81999999</v>
      </c>
      <c r="I53" s="9">
        <f t="shared" si="11"/>
        <v>-28449430.610000014</v>
      </c>
      <c r="J53" s="9">
        <f t="shared" si="12"/>
        <v>86.180327160506081</v>
      </c>
      <c r="K53" s="9">
        <f t="shared" si="13"/>
        <v>-43518942.869999975</v>
      </c>
      <c r="L53" s="9">
        <f t="shared" si="14"/>
        <v>80.302050600246204</v>
      </c>
    </row>
    <row r="54" spans="1:12" x14ac:dyDescent="0.2">
      <c r="A54" s="10" t="s">
        <v>61</v>
      </c>
      <c r="B54" s="11">
        <v>11</v>
      </c>
      <c r="C54" s="11">
        <v>2</v>
      </c>
      <c r="D54" s="12">
        <v>172517043.53</v>
      </c>
      <c r="E54" s="12">
        <v>111175699.98999999</v>
      </c>
      <c r="F54" s="12">
        <v>90593640.760000005</v>
      </c>
      <c r="G54" s="12">
        <v>67903576.400000006</v>
      </c>
      <c r="H54" s="12">
        <v>71091911.400000006</v>
      </c>
      <c r="I54" s="12">
        <f t="shared" si="11"/>
        <v>-81923402.769999996</v>
      </c>
      <c r="J54" s="12">
        <f t="shared" si="12"/>
        <v>52.512864182167682</v>
      </c>
      <c r="K54" s="12">
        <f t="shared" si="13"/>
        <v>-20582059.229999989</v>
      </c>
      <c r="L54" s="12">
        <f t="shared" si="14"/>
        <v>81.486908351509101</v>
      </c>
    </row>
    <row r="55" spans="1:12" x14ac:dyDescent="0.2">
      <c r="A55" s="10" t="s">
        <v>62</v>
      </c>
      <c r="B55" s="11">
        <v>11</v>
      </c>
      <c r="C55" s="11">
        <v>3</v>
      </c>
      <c r="D55" s="12">
        <v>27042555.59</v>
      </c>
      <c r="E55" s="12">
        <v>103445789.97</v>
      </c>
      <c r="F55" s="12">
        <v>81529682.170000002</v>
      </c>
      <c r="G55" s="12">
        <v>69687082.719999999</v>
      </c>
      <c r="H55" s="12">
        <v>69687082.719999999</v>
      </c>
      <c r="I55" s="12">
        <f t="shared" si="11"/>
        <v>54487126.579999998</v>
      </c>
      <c r="J55" s="12">
        <v>0</v>
      </c>
      <c r="K55" s="12">
        <f t="shared" si="13"/>
        <v>-21916107.799999997</v>
      </c>
      <c r="L55" s="12">
        <f t="shared" si="14"/>
        <v>78.81392001902077</v>
      </c>
    </row>
    <row r="56" spans="1:12" ht="25.5" x14ac:dyDescent="0.2">
      <c r="A56" s="10" t="s">
        <v>63</v>
      </c>
      <c r="B56" s="11">
        <v>11</v>
      </c>
      <c r="C56" s="11">
        <v>5</v>
      </c>
      <c r="D56" s="12">
        <v>6302225.1100000003</v>
      </c>
      <c r="E56" s="12">
        <v>6309846.5300000003</v>
      </c>
      <c r="F56" s="12">
        <v>5289070.6900000004</v>
      </c>
      <c r="G56" s="12">
        <v>3959339.29</v>
      </c>
      <c r="H56" s="12">
        <v>4045898.7</v>
      </c>
      <c r="I56" s="12">
        <f t="shared" si="11"/>
        <v>-1013154.4199999999</v>
      </c>
      <c r="J56" s="12">
        <f t="shared" si="12"/>
        <v>83.923861773956858</v>
      </c>
      <c r="K56" s="12">
        <f t="shared" si="13"/>
        <v>-1020775.8399999999</v>
      </c>
      <c r="L56" s="12">
        <f t="shared" si="14"/>
        <v>83.82249338162589</v>
      </c>
    </row>
    <row r="57" spans="1:12" s="6" customFormat="1" ht="25.5" x14ac:dyDescent="0.2">
      <c r="A57" s="7" t="s">
        <v>64</v>
      </c>
      <c r="B57" s="8">
        <v>12</v>
      </c>
      <c r="C57" s="8">
        <v>0</v>
      </c>
      <c r="D57" s="9">
        <f>D58</f>
        <v>12241076.939999999</v>
      </c>
      <c r="E57" s="9">
        <f>E58</f>
        <v>16815640.559999999</v>
      </c>
      <c r="F57" s="9">
        <f>F58</f>
        <v>14517246.5</v>
      </c>
      <c r="G57" s="9">
        <f>G58</f>
        <v>12468223</v>
      </c>
      <c r="H57" s="9">
        <f>H58</f>
        <v>12616374</v>
      </c>
      <c r="I57" s="9">
        <f t="shared" si="11"/>
        <v>2276169.5600000005</v>
      </c>
      <c r="J57" s="9">
        <f t="shared" si="12"/>
        <v>118.59452049159329</v>
      </c>
      <c r="K57" s="9">
        <f t="shared" si="13"/>
        <v>-2298394.0599999987</v>
      </c>
      <c r="L57" s="9">
        <f t="shared" si="14"/>
        <v>86.331807867805665</v>
      </c>
    </row>
    <row r="58" spans="1:12" x14ac:dyDescent="0.2">
      <c r="A58" s="10" t="s">
        <v>65</v>
      </c>
      <c r="B58" s="11">
        <v>12</v>
      </c>
      <c r="C58" s="11">
        <v>2</v>
      </c>
      <c r="D58" s="12">
        <v>12241076.939999999</v>
      </c>
      <c r="E58" s="12">
        <v>16815640.559999999</v>
      </c>
      <c r="F58" s="12">
        <v>14517246.5</v>
      </c>
      <c r="G58" s="12">
        <v>12468223</v>
      </c>
      <c r="H58" s="12">
        <v>12616374</v>
      </c>
      <c r="I58" s="12">
        <f t="shared" si="11"/>
        <v>2276169.5600000005</v>
      </c>
      <c r="J58" s="12">
        <f t="shared" si="12"/>
        <v>118.59452049159329</v>
      </c>
      <c r="K58" s="12">
        <f t="shared" si="13"/>
        <v>-2298394.0599999987</v>
      </c>
      <c r="L58" s="12">
        <f t="shared" si="14"/>
        <v>86.331807867805665</v>
      </c>
    </row>
    <row r="59" spans="1:12" s="6" customFormat="1" ht="42" customHeight="1" x14ac:dyDescent="0.2">
      <c r="A59" s="7" t="s">
        <v>66</v>
      </c>
      <c r="B59" s="8">
        <v>13</v>
      </c>
      <c r="C59" s="8">
        <v>0</v>
      </c>
      <c r="D59" s="9">
        <f>D60</f>
        <v>5551797.4100000001</v>
      </c>
      <c r="E59" s="9">
        <f>E60</f>
        <v>6200000</v>
      </c>
      <c r="F59" s="9">
        <f>F60</f>
        <v>5000000</v>
      </c>
      <c r="G59" s="9">
        <f>G60</f>
        <v>4385000</v>
      </c>
      <c r="H59" s="9">
        <f>H60</f>
        <v>4436500</v>
      </c>
      <c r="I59" s="9">
        <f t="shared" si="11"/>
        <v>-551797.41000000015</v>
      </c>
      <c r="J59" s="9">
        <f t="shared" si="12"/>
        <v>90.060923170465614</v>
      </c>
      <c r="K59" s="9">
        <f t="shared" si="13"/>
        <v>-1200000</v>
      </c>
      <c r="L59" s="9">
        <f t="shared" si="14"/>
        <v>80.645161290322577</v>
      </c>
    </row>
    <row r="60" spans="1:12" ht="25.5" x14ac:dyDescent="0.2">
      <c r="A60" s="10" t="s">
        <v>67</v>
      </c>
      <c r="B60" s="11">
        <v>13</v>
      </c>
      <c r="C60" s="11">
        <v>1</v>
      </c>
      <c r="D60" s="12">
        <v>5551797.4100000001</v>
      </c>
      <c r="E60" s="12">
        <v>6200000</v>
      </c>
      <c r="F60" s="12">
        <v>5000000</v>
      </c>
      <c r="G60" s="12">
        <v>4385000</v>
      </c>
      <c r="H60" s="12">
        <v>4436500</v>
      </c>
      <c r="I60" s="12">
        <f t="shared" si="11"/>
        <v>-551797.41000000015</v>
      </c>
      <c r="J60" s="12">
        <f t="shared" si="12"/>
        <v>90.060923170465614</v>
      </c>
      <c r="K60" s="12">
        <f t="shared" si="13"/>
        <v>-1200000</v>
      </c>
      <c r="L60" s="12">
        <f t="shared" si="14"/>
        <v>80.645161290322577</v>
      </c>
    </row>
    <row r="61" spans="1:12" s="14" customFormat="1" ht="22.5" customHeight="1" x14ac:dyDescent="0.25">
      <c r="A61" s="15" t="s">
        <v>68</v>
      </c>
      <c r="B61" s="16"/>
      <c r="C61" s="16"/>
      <c r="D61" s="17">
        <f>D59+D57+D53+D48+D46+D43+D36+D34+D29+D23+D19+D17+D8</f>
        <v>1918787540.6400001</v>
      </c>
      <c r="E61" s="17">
        <f>E59+E57+E53+E48+E46+E43+E36+E34+E29+E23+E19+E17+E8</f>
        <v>2392348422.7899995</v>
      </c>
      <c r="F61" s="17">
        <f>F59+F57+F53+F48+F46+F43+F36+F34+F29+F23+F19+F17+F8</f>
        <v>2453039593.2599998</v>
      </c>
      <c r="G61" s="17">
        <f>G59+G57+G53+G48+G46+G43+G36+G34+G29+G23+G19+G17+G8</f>
        <v>1920576963.8599999</v>
      </c>
      <c r="H61" s="17">
        <f>H59+H57+H53+H48+H46+H43+H36+H34+H29+H23+H19+H17+H8</f>
        <v>1952189003.0600002</v>
      </c>
      <c r="I61" s="17">
        <f t="shared" si="11"/>
        <v>534252052.61999965</v>
      </c>
      <c r="J61" s="17">
        <f t="shared" si="12"/>
        <v>127.8432104286962</v>
      </c>
      <c r="K61" s="17">
        <f t="shared" si="13"/>
        <v>60691170.470000267</v>
      </c>
      <c r="L61" s="17">
        <f t="shared" si="14"/>
        <v>102.53688676330938</v>
      </c>
    </row>
  </sheetData>
  <mergeCells count="10">
    <mergeCell ref="A2:L2"/>
    <mergeCell ref="B3:C3"/>
    <mergeCell ref="A6:A7"/>
    <mergeCell ref="B6:B7"/>
    <mergeCell ref="C6:C7"/>
    <mergeCell ref="D6:D7"/>
    <mergeCell ref="E6:E7"/>
    <mergeCell ref="F6:H6"/>
    <mergeCell ref="I6:J6"/>
    <mergeCell ref="K6:L6"/>
  </mergeCells>
  <pageMargins left="1.3779527559055118" right="0.39370078740157477" top="0.39370078740157477" bottom="0.78740157480314954" header="0.19685039370078738" footer="0"/>
  <pageSetup paperSize="9" scale="60" firstPageNumber="86" fitToHeight="0" orientation="portrait" useFirstPageNumber="1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2023-2027 </vt:lpstr>
      <vt:lpstr>'Расходы 2023-2027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Семешкова Алла Александровна</cp:lastModifiedBy>
  <cp:revision>2</cp:revision>
  <dcterms:created xsi:type="dcterms:W3CDTF">2018-02-28T10:13:10Z</dcterms:created>
  <dcterms:modified xsi:type="dcterms:W3CDTF">2024-10-30T05:38:27Z</dcterms:modified>
</cp:coreProperties>
</file>