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4_ПРОЕКТ БЮДЖЕТА ПОКАЧИ НА 2025-2027\"/>
    </mc:Choice>
  </mc:AlternateContent>
  <xr:revisionPtr revIDLastSave="0" documentId="13_ncr:1_{EA20F7F1-2E0E-4DAD-ABF3-1A723879C0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7" r:id="rId1"/>
  </sheets>
  <definedNames>
    <definedName name="_xlnm._FilterDatabase" localSheetId="0" hidden="1">'Приложение 1'!$A$6:$D$113</definedName>
    <definedName name="_xlnm.Print_Titles" localSheetId="0">'Приложение 1'!$6:$6</definedName>
    <definedName name="_xlnm.Print_Area" localSheetId="0">'Приложение 1'!$A$1:$C$113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" i="27" l="1"/>
  <c r="C106" i="27"/>
  <c r="D80" i="27"/>
  <c r="C80" i="27"/>
  <c r="C57" i="27"/>
  <c r="C55" i="27" l="1"/>
  <c r="C54" i="27" s="1"/>
  <c r="C11" i="27"/>
  <c r="C31" i="27" l="1"/>
  <c r="C20" i="27"/>
  <c r="C103" i="27" l="1"/>
  <c r="C102" i="27" s="1"/>
  <c r="C83" i="27"/>
  <c r="D44" i="27"/>
  <c r="C44" i="27"/>
  <c r="D43" i="27"/>
  <c r="D42" i="27"/>
  <c r="C42" i="27"/>
  <c r="D41" i="27"/>
  <c r="D40" i="27"/>
  <c r="D39" i="27"/>
  <c r="D38" i="27"/>
  <c r="C38" i="27"/>
  <c r="D37" i="27"/>
  <c r="D36" i="27"/>
  <c r="C36" i="27"/>
  <c r="D35" i="27"/>
  <c r="D34" i="27"/>
  <c r="C34" i="27"/>
  <c r="D33" i="27"/>
  <c r="D32" i="27"/>
  <c r="D31" i="27"/>
  <c r="C29" i="27"/>
  <c r="D30" i="27"/>
  <c r="D29" i="27"/>
  <c r="D28" i="27"/>
  <c r="D27" i="27"/>
  <c r="D26" i="27"/>
  <c r="D25" i="27"/>
  <c r="D24" i="27"/>
  <c r="C24" i="27"/>
  <c r="D23" i="27"/>
  <c r="D22" i="27"/>
  <c r="D21" i="27"/>
  <c r="D20" i="27"/>
  <c r="D19" i="27"/>
  <c r="D18" i="27"/>
  <c r="D17" i="27"/>
  <c r="D16" i="27"/>
  <c r="C15" i="27"/>
  <c r="D14" i="27"/>
  <c r="D13" i="27"/>
  <c r="C13" i="27"/>
  <c r="D12" i="27"/>
  <c r="D120" i="27" s="1"/>
  <c r="D11" i="27"/>
  <c r="C10" i="27"/>
  <c r="D10" i="27"/>
  <c r="D9" i="27"/>
  <c r="D8" i="27"/>
  <c r="D7" i="27"/>
  <c r="D15" i="27" l="1"/>
  <c r="C82" i="27"/>
  <c r="C9" i="27"/>
  <c r="C28" i="27"/>
  <c r="C56" i="27" l="1"/>
  <c r="C7" i="27"/>
  <c r="C53" i="27" l="1"/>
  <c r="C52" i="27" s="1"/>
  <c r="C113" i="27" s="1"/>
</calcChain>
</file>

<file path=xl/sharedStrings.xml><?xml version="1.0" encoding="utf-8"?>
<sst xmlns="http://schemas.openxmlformats.org/spreadsheetml/2006/main" count="204" uniqueCount="174">
  <si>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</si>
  <si>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</si>
  <si>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</si>
  <si>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</si>
  <si>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</si>
  <si>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</si>
  <si>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</si>
  <si>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</si>
  <si>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</si>
  <si>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</si>
  <si>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</si>
  <si>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</si>
  <si>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</si>
  <si>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</si>
  <si>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</si>
  <si>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</si>
  <si>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</si>
  <si>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</si>
  <si>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</si>
  <si>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</si>
  <si>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</si>
  <si>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</si>
  <si>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</si>
  <si>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</si>
  <si>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</si>
  <si>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</si>
  <si>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</si>
  <si>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</si>
  <si>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</si>
  <si>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</si>
  <si>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</si>
  <si>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</si>
  <si>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</si>
  <si>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</si>
  <si>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</si>
  <si>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</si>
  <si>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</si>
  <si>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</si>
  <si>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</si>
  <si>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</si>
  <si>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</si>
  <si>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</si>
  <si>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</si>
  <si>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</si>
  <si>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</si>
  <si>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</si>
  <si>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</si>
  <si>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</si>
  <si>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</si>
  <si>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</si>
  <si>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</si>
  <si>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</si>
  <si>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</si>
  <si>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</si>
  <si>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</si>
  <si>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</si>
  <si>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</si>
  <si>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</si>
  <si>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</si>
  <si>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</si>
  <si>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</si>
  <si>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</si>
  <si>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</si>
  <si>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</si>
  <si>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</si>
  <si>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</si>
  <si>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</si>
  <si>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</si>
  <si>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</si>
  <si>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</si>
  <si>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</si>
  <si>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</si>
  <si>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</si>
  <si>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</si>
  <si>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</si>
  <si>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</si>
  <si>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</si>
  <si>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</si>
  <si>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</si>
  <si>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</si>
  <si>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</si>
  <si>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</si>
  <si>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</si>
  <si>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</si>
  <si>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</si>
  <si>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</si>
  <si>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</si>
  <si>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</si>
  <si>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</si>
  <si>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</si>
  <si>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</si>
  <si>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</si>
  <si>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</si>
  <si>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</si>
  <si>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</si>
  <si>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</si>
  <si>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</si>
  <si>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</si>
  <si>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</si>
  <si>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</si>
  <si>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</si>
  <si>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</si>
  <si>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</si>
  <si>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</si>
  <si>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</si>
  <si>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</si>
  <si>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</si>
  <si>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</si>
  <si>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>разница  оценки ДФ/ МО</t>
  </si>
  <si>
    <t xml:space="preserve">000 2 02 25304 04 0000 150
</t>
  </si>
  <si>
    <t>000 1 14 02000 00 0000 000</t>
  </si>
  <si>
    <t>000 2 02 35120 04 0000 150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</si>
  <si>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</si>
  <si>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</si>
  <si>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</si>
  <si>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Сумма
2025 год</t>
  </si>
  <si>
    <t>000 1 16 01000 01 0000 140</t>
  </si>
  <si>
    <t>000 1 16 02000 02 0000 140</t>
  </si>
  <si>
    <t>000 1 16 07000 00 0000 140</t>
  </si>
  <si>
    <t>000 1 16 09000 00 0000 140</t>
  </si>
  <si>
    <t>000 1 16 10000 00 0000 140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</si>
  <si>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</si>
  <si>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</si>
  <si>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</si>
  <si>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</si>
  <si>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</si>
  <si>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</si>
  <si>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Платежи, уплачиваемые в целях возмещения вреда</t>
  </si>
  <si>
    <t xml:space="preserve">000 2 02 25179 04 0000 150 </t>
  </si>
  <si>
    <t xml:space="preserve"> (рублей) 
</t>
  </si>
  <si>
    <t>000 2 02 20303 04 0000 150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</si>
  <si>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</si>
  <si>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</si>
  <si>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</si>
  <si>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</si>
  <si>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</si>
  <si>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</si>
  <si>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</si>
  <si>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</si>
  <si>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</si>
  <si>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</si>
  <si>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</si>
  <si>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</si>
  <si>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</si>
  <si>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</si>
  <si>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</si>
  <si>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Субсидия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государственной программы "Строительство" (окружной бюджет)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</si>
  <si>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</si>
  <si>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</si>
  <si>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000 2 02 25394 04 0000 150</t>
  </si>
  <si>
    <t xml:space="preserve">000 2 02 25519 04 0000 150 </t>
  </si>
  <si>
    <t>000 2 02 35118 04 0000 150</t>
  </si>
  <si>
    <t>Приложение 1
к бюджету города Покачи на 2025 год и плановый период 2026 и 2027 годов, утвержденному решением Думы города Покачи                                                             от ____________ №______</t>
  </si>
  <si>
    <t>Доходы  бюджета города Покачи на 2025 год</t>
  </si>
  <si>
    <t>000 2 02 29999 00 0000 150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</si>
  <si>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</si>
  <si>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</si>
  <si>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</si>
  <si>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</si>
  <si>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Субсидия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</si>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</sst>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49" fontId="6" fillId="2" borderId="1">
      <alignment horizontal="left" vertical="top" wrapText="1"/>
    </xf>
    <xf numFmtId="0" fontId="7" fillId="3" borderId="1">
      <alignment horizontal="left" vertical="top" wrapText="1"/>
    </xf>
  </cellStyleXfs>
  <cellXfs count="49">
    <xf numFmtId="0" fontId="0" fillId="0" borderId="0" xfId="0"/>
    <xf numFmtId="164" fontId="3" fillId="0" borderId="0" xfId="5" applyFont="1" applyFill="1" applyAlignment="1">
      <alignment horizontal="center" vertical="center"/>
    </xf>
    <xf numFmtId="164" fontId="3" fillId="0" borderId="0" xfId="5" applyFont="1" applyFill="1"/>
    <xf numFmtId="165" fontId="3" fillId="0" borderId="1" xfId="5" applyNumberFormat="1" applyFont="1" applyFill="1" applyBorder="1" applyAlignment="1" applyProtection="1">
      <alignment horizontal="right" vertical="center" wrapText="1"/>
      <protection locked="0"/>
    </xf>
    <xf numFmtId="164" fontId="3" fillId="0" borderId="0" xfId="5" applyFont="1" applyFill="1" applyAlignment="1">
      <alignment horizontal="left"/>
    </xf>
    <xf numFmtId="164" fontId="3" fillId="0" borderId="0" xfId="5" applyFont="1" applyFill="1" applyAlignment="1">
      <alignment horizontal="right" vertical="top" wrapText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6" xfId="1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3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164" fontId="3" fillId="0" borderId="0" xfId="5" applyFont="1" applyFill="1" applyAlignment="1">
      <alignment horizontal="center"/>
    </xf>
    <xf numFmtId="0" fontId="3" fillId="0" borderId="0" xfId="0" applyFont="1" applyAlignment="1">
      <alignment horizontal="center"/>
    </xf>
    <xf numFmtId="1" fontId="3" fillId="0" borderId="3" xfId="2" applyNumberFormat="1" applyFont="1" applyBorder="1" applyAlignment="1">
      <alignment horizontal="justify" vertical="top" wrapText="1"/>
    </xf>
    <xf numFmtId="0" fontId="3" fillId="0" borderId="1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164" fontId="3" fillId="0" borderId="1" xfId="5" applyFont="1" applyFill="1" applyBorder="1" applyAlignment="1" applyProtection="1">
      <alignment horizontal="center" vertical="center" wrapText="1"/>
      <protection locked="0"/>
    </xf>
    <xf numFmtId="164" fontId="3" fillId="0" borderId="0" xfId="5" applyFont="1" applyFill="1" applyAlignment="1">
      <alignment horizontal="center" vertical="top"/>
    </xf>
    <xf numFmtId="0" fontId="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/>
    </xf>
    <xf numFmtId="164" fontId="4" fillId="0" borderId="0" xfId="5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justify" vertical="top"/>
    </xf>
    <xf numFmtId="3" fontId="3" fillId="0" borderId="3" xfId="2" applyNumberFormat="1" applyFont="1" applyBorder="1" applyAlignment="1">
      <alignment horizontal="left" vertical="center" wrapText="1"/>
    </xf>
    <xf numFmtId="164" fontId="9" fillId="0" borderId="0" xfId="5" applyFont="1" applyFill="1" applyAlignment="1">
      <alignment horizontal="center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/>
    </xf>
    <xf numFmtId="1" fontId="3" fillId="0" borderId="1" xfId="2" applyNumberFormat="1" applyFont="1" applyBorder="1" applyAlignment="1">
      <alignment horizontal="justify" vertical="top" wrapText="1"/>
    </xf>
    <xf numFmtId="0" fontId="3" fillId="0" borderId="3" xfId="0" applyFont="1" applyBorder="1" applyAlignment="1">
      <alignment vertical="center"/>
    </xf>
    <xf numFmtId="0" fontId="10" fillId="0" borderId="0" xfId="4" applyFont="1" applyAlignment="1" applyProtection="1">
      <alignment horizontal="left" vertical="top" wrapText="1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3" fontId="3" fillId="0" borderId="3" xfId="2" applyNumberFormat="1" applyFont="1" applyBorder="1" applyAlignment="1">
      <alignment horizontal="left" vertical="center" wrapText="1"/>
    </xf>
    <xf numFmtId="3" fontId="3" fillId="0" borderId="2" xfId="2" applyNumberFormat="1" applyFont="1" applyBorder="1" applyAlignment="1">
      <alignment horizontal="left" vertical="center" wrapText="1"/>
    </xf>
  </cellXfs>
  <cellStyles count="8">
    <cellStyle name="Обычный" xfId="0" builtinId="0"/>
    <cellStyle name="Обычный 2" xfId="4" xr:uid="{00000000-0005-0000-0000-000001000000}"/>
    <cellStyle name="Обычный_Tmp2" xfId="1" xr:uid="{00000000-0005-0000-0000-000002000000}"/>
    <cellStyle name="Обычный_Tmp7" xfId="3" xr:uid="{00000000-0005-0000-0000-000003000000}"/>
    <cellStyle name="Обычный_Январь" xfId="2" xr:uid="{00000000-0005-0000-0000-000004000000}"/>
    <cellStyle name="Свойства элементов измерения" xfId="6" xr:uid="{00000000-0005-0000-0000-000005000000}"/>
    <cellStyle name="Финансовый" xfId="5" builtinId="3"/>
    <cellStyle name="Элементы осей" xfId="7" xr:uid="{00000000-0005-0000-0000-000007000000}"/>
  </cellStyles>
  <dxfs count="0"/>
  <tableStyles count="0" defaultTableStyle="TableStyleMedium9" defaultPivotStyle="PivotStyleLight16"/>
  <colors>
    <mruColors>
      <color rgb="FFFFFFCC"/>
      <color rgb="FFFF0066"/>
      <color rgb="FF00FFFF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0"/>
  <sheetViews>
    <sheetView tabSelected="1" view="pageBreakPreview" zoomScale="85" zoomScaleNormal="100" zoomScaleSheetLayoutView="85" workbookViewId="0">
      <selection activeCell="E2" sqref="E2"/>
    </sheetView>
  </sheetViews>
  <sheetFormatPr defaultColWidth="18.5703125" defaultRowHeight="15" x14ac:dyDescent="0.25"/>
  <cols>
    <col min="1" max="1" width="27.85546875" style="19" customWidth="1"/>
    <col min="2" max="2" width="61" style="32" customWidth="1"/>
    <col min="3" max="3" width="40.140625" style="35" customWidth="1"/>
    <col min="4" max="4" width="16.7109375" style="19" hidden="1" customWidth="1"/>
    <col min="5" max="5" width="18.5703125" style="18"/>
    <col min="6" max="6" width="18.5703125" style="19"/>
    <col min="7" max="7" width="27.28515625" style="19" customWidth="1"/>
    <col min="8" max="16384" width="18.5703125" style="19"/>
  </cols>
  <sheetData>
    <row r="1" spans="1:5" s="8" customFormat="1" ht="103.5" customHeight="1" x14ac:dyDescent="0.25">
      <c r="A1" s="6"/>
      <c r="B1" s="7"/>
      <c r="C1" s="45" t="s">
        <v>152</v>
      </c>
      <c r="E1" s="2"/>
    </row>
    <row r="2" spans="1:5" s="8" customFormat="1" x14ac:dyDescent="0.25">
      <c r="A2" s="6"/>
      <c r="B2" s="7"/>
      <c r="C2" s="36"/>
      <c r="E2" s="2"/>
    </row>
    <row r="3" spans="1:5" s="8" customFormat="1" ht="15.75" customHeight="1" x14ac:dyDescent="0.25">
      <c r="A3" s="46" t="s">
        <v>153</v>
      </c>
      <c r="B3" s="46"/>
      <c r="C3" s="46"/>
      <c r="E3" s="2"/>
    </row>
    <row r="4" spans="1:5" s="8" customFormat="1" ht="15.75" thickBot="1" x14ac:dyDescent="0.3">
      <c r="A4" s="9"/>
      <c r="B4" s="10"/>
      <c r="C4" s="2"/>
      <c r="E4" s="2"/>
    </row>
    <row r="5" spans="1:5" s="8" customFormat="1" ht="15.75" customHeight="1" thickBot="1" x14ac:dyDescent="0.3">
      <c r="A5" s="9"/>
      <c r="B5" s="10"/>
      <c r="C5" s="5" t="s">
        <v>129</v>
      </c>
      <c r="D5" s="11"/>
      <c r="E5" s="2"/>
    </row>
    <row r="6" spans="1:5" s="15" customFormat="1" ht="30" x14ac:dyDescent="0.25">
      <c r="A6" s="12" t="s">
        <v>0</v>
      </c>
      <c r="B6" s="13" t="s">
        <v>79</v>
      </c>
      <c r="C6" s="14" t="s">
        <v>115</v>
      </c>
      <c r="D6" s="40" t="s">
        <v>108</v>
      </c>
      <c r="E6" s="1"/>
    </row>
    <row r="7" spans="1:5" ht="15" customHeight="1" x14ac:dyDescent="0.25">
      <c r="A7" s="16" t="s">
        <v>1</v>
      </c>
      <c r="B7" s="17" t="s">
        <v>80</v>
      </c>
      <c r="C7" s="3">
        <f>C9+C28</f>
        <v>904370593.26355255</v>
      </c>
      <c r="D7" s="41" t="e">
        <f>#REF!-#REF!</f>
        <v>#REF!</v>
      </c>
    </row>
    <row r="8" spans="1:5" ht="30" customHeight="1" x14ac:dyDescent="0.25">
      <c r="A8" s="16"/>
      <c r="B8" s="20" t="s">
        <v>86</v>
      </c>
      <c r="C8" s="3">
        <v>467993293.25999999</v>
      </c>
      <c r="D8" s="41" t="e">
        <f>#REF!-#REF!</f>
        <v>#REF!</v>
      </c>
    </row>
    <row r="9" spans="1:5" ht="15" customHeight="1" x14ac:dyDescent="0.25">
      <c r="A9" s="16"/>
      <c r="B9" s="20" t="s">
        <v>70</v>
      </c>
      <c r="C9" s="3">
        <f>C10+C13+C15+C20+C24+C27</f>
        <v>871737678.34355259</v>
      </c>
      <c r="D9" s="41" t="e">
        <f>#REF!-#REF!</f>
        <v>#REF!</v>
      </c>
    </row>
    <row r="10" spans="1:5" ht="15" customHeight="1" x14ac:dyDescent="0.25">
      <c r="A10" s="16" t="s">
        <v>2</v>
      </c>
      <c r="B10" s="17" t="s">
        <v>3</v>
      </c>
      <c r="C10" s="3">
        <f>C11</f>
        <v>792046078.34355259</v>
      </c>
      <c r="D10" s="41" t="e">
        <f>#REF!-#REF!</f>
        <v>#REF!</v>
      </c>
    </row>
    <row r="11" spans="1:5" x14ac:dyDescent="0.25">
      <c r="A11" s="21" t="s">
        <v>4</v>
      </c>
      <c r="B11" s="20" t="s">
        <v>5</v>
      </c>
      <c r="C11" s="3">
        <f>(380715875.41/38*35.5)+C12</f>
        <v>792046078.34355259</v>
      </c>
      <c r="D11" s="41" t="e">
        <f>#REF!-#REF!</f>
        <v>#REF!</v>
      </c>
    </row>
    <row r="12" spans="1:5" ht="15" customHeight="1" x14ac:dyDescent="0.25">
      <c r="A12" s="21"/>
      <c r="B12" s="20" t="s">
        <v>85</v>
      </c>
      <c r="C12" s="3">
        <v>436377300</v>
      </c>
      <c r="D12" s="41" t="e">
        <f>#REF!-#REF!</f>
        <v>#REF!</v>
      </c>
    </row>
    <row r="13" spans="1:5" ht="30" customHeight="1" x14ac:dyDescent="0.25">
      <c r="A13" s="21" t="s">
        <v>41</v>
      </c>
      <c r="B13" s="23" t="s">
        <v>42</v>
      </c>
      <c r="C13" s="3">
        <f>C14</f>
        <v>9113000</v>
      </c>
      <c r="D13" s="41" t="e">
        <f>#REF!-#REF!</f>
        <v>#REF!</v>
      </c>
    </row>
    <row r="14" spans="1:5" ht="30" customHeight="1" x14ac:dyDescent="0.25">
      <c r="A14" s="24" t="s">
        <v>44</v>
      </c>
      <c r="B14" s="20" t="s">
        <v>45</v>
      </c>
      <c r="C14" s="3">
        <v>9113000</v>
      </c>
      <c r="D14" s="41" t="e">
        <f>#REF!-#REF!</f>
        <v>#REF!</v>
      </c>
    </row>
    <row r="15" spans="1:5" s="15" customFormat="1" ht="15" customHeight="1" x14ac:dyDescent="0.25">
      <c r="A15" s="21" t="s">
        <v>6</v>
      </c>
      <c r="B15" s="22" t="s">
        <v>7</v>
      </c>
      <c r="C15" s="3">
        <f>C16+C17+C18+C19</f>
        <v>42336600</v>
      </c>
      <c r="D15" s="26" t="e">
        <f>D16+D17+D18+D19</f>
        <v>#REF!</v>
      </c>
      <c r="E15" s="1"/>
    </row>
    <row r="16" spans="1:5" ht="30" customHeight="1" x14ac:dyDescent="0.25">
      <c r="A16" s="21" t="s">
        <v>60</v>
      </c>
      <c r="B16" s="20" t="s">
        <v>46</v>
      </c>
      <c r="C16" s="3">
        <v>38418000</v>
      </c>
      <c r="D16" s="41" t="e">
        <f>#REF!-#REF!</f>
        <v>#REF!</v>
      </c>
    </row>
    <row r="17" spans="1:5" ht="30" customHeight="1" x14ac:dyDescent="0.25">
      <c r="A17" s="21" t="s">
        <v>8</v>
      </c>
      <c r="B17" s="20" t="s">
        <v>9</v>
      </c>
      <c r="C17" s="3">
        <v>0</v>
      </c>
      <c r="D17" s="41" t="e">
        <f>#REF!-#REF!</f>
        <v>#REF!</v>
      </c>
    </row>
    <row r="18" spans="1:5" ht="15" customHeight="1" x14ac:dyDescent="0.25">
      <c r="A18" s="21" t="s">
        <v>38</v>
      </c>
      <c r="B18" s="20" t="s">
        <v>39</v>
      </c>
      <c r="C18" s="3">
        <v>0</v>
      </c>
      <c r="D18" s="41" t="e">
        <f>#REF!-#REF!</f>
        <v>#REF!</v>
      </c>
    </row>
    <row r="19" spans="1:5" ht="30" customHeight="1" x14ac:dyDescent="0.25">
      <c r="A19" s="21" t="s">
        <v>54</v>
      </c>
      <c r="B19" s="20" t="s">
        <v>43</v>
      </c>
      <c r="C19" s="3">
        <v>3918600</v>
      </c>
      <c r="D19" s="41" t="e">
        <f>#REF!-#REF!</f>
        <v>#REF!</v>
      </c>
    </row>
    <row r="20" spans="1:5" s="15" customFormat="1" ht="15" customHeight="1" x14ac:dyDescent="0.25">
      <c r="A20" s="21" t="s">
        <v>10</v>
      </c>
      <c r="B20" s="22" t="s">
        <v>11</v>
      </c>
      <c r="C20" s="3">
        <f>C21+C22+C23</f>
        <v>26419000</v>
      </c>
      <c r="D20" s="41" t="e">
        <f>#REF!-#REF!</f>
        <v>#REF!</v>
      </c>
      <c r="E20" s="1"/>
    </row>
    <row r="21" spans="1:5" s="15" customFormat="1" ht="15" customHeight="1" x14ac:dyDescent="0.25">
      <c r="A21" s="24" t="s">
        <v>61</v>
      </c>
      <c r="B21" s="20" t="s">
        <v>47</v>
      </c>
      <c r="C21" s="3">
        <v>11834000</v>
      </c>
      <c r="D21" s="41" t="e">
        <f>#REF!-#REF!</f>
        <v>#REF!</v>
      </c>
      <c r="E21" s="1"/>
    </row>
    <row r="22" spans="1:5" s="15" customFormat="1" ht="15" customHeight="1" x14ac:dyDescent="0.25">
      <c r="A22" s="24" t="s">
        <v>107</v>
      </c>
      <c r="B22" s="20" t="s">
        <v>105</v>
      </c>
      <c r="C22" s="3">
        <v>5993000</v>
      </c>
      <c r="D22" s="41" t="e">
        <f>#REF!-#REF!</f>
        <v>#REF!</v>
      </c>
      <c r="E22" s="1"/>
    </row>
    <row r="23" spans="1:5" s="15" customFormat="1" ht="15" customHeight="1" x14ac:dyDescent="0.25">
      <c r="A23" s="24" t="s">
        <v>62</v>
      </c>
      <c r="B23" s="20" t="s">
        <v>12</v>
      </c>
      <c r="C23" s="3">
        <v>8592000</v>
      </c>
      <c r="D23" s="41" t="e">
        <f>#REF!-#REF!</f>
        <v>#REF!</v>
      </c>
      <c r="E23" s="1"/>
    </row>
    <row r="24" spans="1:5" s="15" customFormat="1" ht="15.75" customHeight="1" x14ac:dyDescent="0.25">
      <c r="A24" s="21" t="s">
        <v>13</v>
      </c>
      <c r="B24" s="22" t="s">
        <v>81</v>
      </c>
      <c r="C24" s="3">
        <f>C25+C26</f>
        <v>1823000</v>
      </c>
      <c r="D24" s="41" t="e">
        <f>#REF!-#REF!</f>
        <v>#REF!</v>
      </c>
      <c r="E24" s="1"/>
    </row>
    <row r="25" spans="1:5" s="15" customFormat="1" ht="30" customHeight="1" x14ac:dyDescent="0.25">
      <c r="A25" s="21" t="s">
        <v>14</v>
      </c>
      <c r="B25" s="20" t="s">
        <v>72</v>
      </c>
      <c r="C25" s="3">
        <v>1818000</v>
      </c>
      <c r="D25" s="41" t="e">
        <f>#REF!-#REF!</f>
        <v>#REF!</v>
      </c>
      <c r="E25" s="1"/>
    </row>
    <row r="26" spans="1:5" s="15" customFormat="1" ht="30" customHeight="1" x14ac:dyDescent="0.25">
      <c r="A26" s="21" t="s">
        <v>15</v>
      </c>
      <c r="B26" s="20" t="s">
        <v>73</v>
      </c>
      <c r="C26" s="3">
        <v>5000</v>
      </c>
      <c r="D26" s="41" t="e">
        <f>#REF!-#REF!</f>
        <v>#REF!</v>
      </c>
      <c r="E26" s="1"/>
    </row>
    <row r="27" spans="1:5" ht="28.5" customHeight="1" x14ac:dyDescent="0.25">
      <c r="A27" s="24" t="s">
        <v>55</v>
      </c>
      <c r="B27" s="20" t="s">
        <v>16</v>
      </c>
      <c r="C27" s="3">
        <v>0</v>
      </c>
      <c r="D27" s="41" t="e">
        <f>#REF!-#REF!</f>
        <v>#REF!</v>
      </c>
    </row>
    <row r="28" spans="1:5" ht="15" customHeight="1" x14ac:dyDescent="0.25">
      <c r="A28" s="24"/>
      <c r="B28" s="20" t="s">
        <v>71</v>
      </c>
      <c r="C28" s="3">
        <f>C29+C34+C36+C38+C42+C44+C51</f>
        <v>32632914.919999998</v>
      </c>
      <c r="D28" s="41" t="e">
        <f>#REF!-#REF!</f>
        <v>#REF!</v>
      </c>
    </row>
    <row r="29" spans="1:5" ht="45" customHeight="1" x14ac:dyDescent="0.25">
      <c r="A29" s="24" t="s">
        <v>17</v>
      </c>
      <c r="B29" s="20" t="s">
        <v>18</v>
      </c>
      <c r="C29" s="3">
        <f>C30+C31+C32+C33</f>
        <v>29970221.859999999</v>
      </c>
      <c r="D29" s="41" t="e">
        <f>#REF!-#REF!</f>
        <v>#REF!</v>
      </c>
    </row>
    <row r="30" spans="1:5" ht="75" customHeight="1" x14ac:dyDescent="0.25">
      <c r="A30" s="24" t="s">
        <v>63</v>
      </c>
      <c r="B30" s="20" t="s">
        <v>58</v>
      </c>
      <c r="C30" s="3">
        <v>0</v>
      </c>
      <c r="D30" s="41" t="e">
        <f>#REF!-#REF!</f>
        <v>#REF!</v>
      </c>
    </row>
    <row r="31" spans="1:5" ht="90" customHeight="1" x14ac:dyDescent="0.25">
      <c r="A31" s="24" t="s">
        <v>64</v>
      </c>
      <c r="B31" s="20" t="s">
        <v>40</v>
      </c>
      <c r="C31" s="3">
        <f>27270000+221.86</f>
        <v>27270221.859999999</v>
      </c>
      <c r="D31" s="41" t="e">
        <f>#REF!-#REF!</f>
        <v>#REF!</v>
      </c>
    </row>
    <row r="32" spans="1:5" ht="30" customHeight="1" x14ac:dyDescent="0.25">
      <c r="A32" s="24" t="s">
        <v>65</v>
      </c>
      <c r="B32" s="20" t="s">
        <v>59</v>
      </c>
      <c r="C32" s="3">
        <v>0</v>
      </c>
      <c r="D32" s="41" t="e">
        <f>#REF!-#REF!</f>
        <v>#REF!</v>
      </c>
    </row>
    <row r="33" spans="1:5" ht="75" customHeight="1" x14ac:dyDescent="0.25">
      <c r="A33" s="24" t="s">
        <v>66</v>
      </c>
      <c r="B33" s="20" t="s">
        <v>74</v>
      </c>
      <c r="C33" s="3">
        <v>2700000</v>
      </c>
      <c r="D33" s="41" t="e">
        <f>#REF!-#REF!</f>
        <v>#REF!</v>
      </c>
    </row>
    <row r="34" spans="1:5" ht="30" customHeight="1" x14ac:dyDescent="0.25">
      <c r="A34" s="24" t="s">
        <v>19</v>
      </c>
      <c r="B34" s="22" t="s">
        <v>20</v>
      </c>
      <c r="C34" s="3">
        <f>C35</f>
        <v>203570.91</v>
      </c>
      <c r="D34" s="41" t="e">
        <f>#REF!-#REF!</f>
        <v>#REF!</v>
      </c>
    </row>
    <row r="35" spans="1:5" ht="15" customHeight="1" x14ac:dyDescent="0.25">
      <c r="A35" s="24" t="s">
        <v>21</v>
      </c>
      <c r="B35" s="20" t="s">
        <v>22</v>
      </c>
      <c r="C35" s="3">
        <v>203570.91</v>
      </c>
      <c r="D35" s="41" t="e">
        <f>#REF!-#REF!</f>
        <v>#REF!</v>
      </c>
    </row>
    <row r="36" spans="1:5" ht="30" customHeight="1" x14ac:dyDescent="0.25">
      <c r="A36" s="24" t="s">
        <v>23</v>
      </c>
      <c r="B36" s="22" t="s">
        <v>48</v>
      </c>
      <c r="C36" s="3">
        <f>C37</f>
        <v>400000</v>
      </c>
      <c r="D36" s="41" t="e">
        <f>#REF!-#REF!</f>
        <v>#REF!</v>
      </c>
    </row>
    <row r="37" spans="1:5" ht="15" customHeight="1" x14ac:dyDescent="0.25">
      <c r="A37" s="24" t="s">
        <v>67</v>
      </c>
      <c r="B37" s="20" t="s">
        <v>82</v>
      </c>
      <c r="C37" s="3">
        <v>400000</v>
      </c>
      <c r="D37" s="41" t="e">
        <f>#REF!-#REF!</f>
        <v>#REF!</v>
      </c>
    </row>
    <row r="38" spans="1:5" ht="30" customHeight="1" x14ac:dyDescent="0.25">
      <c r="A38" s="24" t="s">
        <v>24</v>
      </c>
      <c r="B38" s="22" t="s">
        <v>25</v>
      </c>
      <c r="C38" s="3">
        <f>C39+C40+C41</f>
        <v>1058922.1499999999</v>
      </c>
      <c r="D38" s="41" t="e">
        <f>#REF!-#REF!</f>
        <v>#REF!</v>
      </c>
    </row>
    <row r="39" spans="1:5" s="28" customFormat="1" ht="15" customHeight="1" x14ac:dyDescent="0.25">
      <c r="A39" s="24" t="s">
        <v>26</v>
      </c>
      <c r="B39" s="20" t="s">
        <v>27</v>
      </c>
      <c r="C39" s="3">
        <v>150900</v>
      </c>
      <c r="D39" s="41" t="e">
        <f>#REF!-#REF!</f>
        <v>#REF!</v>
      </c>
      <c r="E39" s="27"/>
    </row>
    <row r="40" spans="1:5" ht="75" customHeight="1" x14ac:dyDescent="0.25">
      <c r="A40" s="24" t="s">
        <v>110</v>
      </c>
      <c r="B40" s="20" t="s">
        <v>75</v>
      </c>
      <c r="C40" s="3">
        <v>908022.15</v>
      </c>
      <c r="D40" s="41" t="e">
        <f>#REF!-#REF!</f>
        <v>#REF!</v>
      </c>
    </row>
    <row r="41" spans="1:5" ht="30" customHeight="1" x14ac:dyDescent="0.25">
      <c r="A41" s="24" t="s">
        <v>68</v>
      </c>
      <c r="B41" s="20" t="s">
        <v>76</v>
      </c>
      <c r="C41" s="3">
        <v>0</v>
      </c>
      <c r="D41" s="41" t="e">
        <f>#REF!-#REF!</f>
        <v>#REF!</v>
      </c>
    </row>
    <row r="42" spans="1:5" ht="15" customHeight="1" x14ac:dyDescent="0.25">
      <c r="A42" s="24" t="s">
        <v>28</v>
      </c>
      <c r="B42" s="25" t="s">
        <v>29</v>
      </c>
      <c r="C42" s="3">
        <f>C43</f>
        <v>200</v>
      </c>
      <c r="D42" s="41" t="e">
        <f>#REF!-#REF!</f>
        <v>#REF!</v>
      </c>
    </row>
    <row r="43" spans="1:5" ht="30" customHeight="1" x14ac:dyDescent="0.25">
      <c r="A43" s="24" t="s">
        <v>69</v>
      </c>
      <c r="B43" s="20" t="s">
        <v>49</v>
      </c>
      <c r="C43" s="3">
        <v>200</v>
      </c>
      <c r="D43" s="41" t="e">
        <f>#REF!-#REF!</f>
        <v>#REF!</v>
      </c>
    </row>
    <row r="44" spans="1:5" ht="15" customHeight="1" x14ac:dyDescent="0.25">
      <c r="A44" s="24" t="s">
        <v>30</v>
      </c>
      <c r="B44" s="25" t="s">
        <v>84</v>
      </c>
      <c r="C44" s="3">
        <f>C45+C46+C47+C48+C49+C50</f>
        <v>1000000</v>
      </c>
      <c r="D44" s="41" t="e">
        <f>#REF!-#REF!</f>
        <v>#REF!</v>
      </c>
    </row>
    <row r="45" spans="1:5" ht="30" x14ac:dyDescent="0.25">
      <c r="A45" s="24" t="s">
        <v>116</v>
      </c>
      <c r="B45" s="20" t="s">
        <v>122</v>
      </c>
      <c r="C45" s="3">
        <v>640000</v>
      </c>
      <c r="D45" s="41"/>
    </row>
    <row r="46" spans="1:5" ht="30" customHeight="1" x14ac:dyDescent="0.25">
      <c r="A46" s="24" t="s">
        <v>117</v>
      </c>
      <c r="B46" s="20" t="s">
        <v>123</v>
      </c>
      <c r="C46" s="3">
        <v>10000</v>
      </c>
      <c r="D46" s="41"/>
    </row>
    <row r="47" spans="1:5" ht="105.75" customHeight="1" x14ac:dyDescent="0.25">
      <c r="A47" s="24" t="s">
        <v>118</v>
      </c>
      <c r="B47" s="20" t="s">
        <v>124</v>
      </c>
      <c r="C47" s="3">
        <v>50000</v>
      </c>
      <c r="D47" s="41"/>
    </row>
    <row r="48" spans="1:5" ht="60" x14ac:dyDescent="0.25">
      <c r="A48" s="24" t="s">
        <v>119</v>
      </c>
      <c r="B48" s="20" t="s">
        <v>125</v>
      </c>
      <c r="C48" s="3">
        <v>0</v>
      </c>
      <c r="D48" s="41"/>
    </row>
    <row r="49" spans="1:7" ht="15.75" customHeight="1" x14ac:dyDescent="0.25">
      <c r="A49" s="24" t="s">
        <v>120</v>
      </c>
      <c r="B49" s="20" t="s">
        <v>126</v>
      </c>
      <c r="C49" s="3"/>
      <c r="D49" s="41"/>
    </row>
    <row r="50" spans="1:7" x14ac:dyDescent="0.25">
      <c r="A50" s="24" t="s">
        <v>121</v>
      </c>
      <c r="B50" s="20" t="s">
        <v>127</v>
      </c>
      <c r="C50" s="3">
        <v>300000</v>
      </c>
      <c r="D50" s="41"/>
    </row>
    <row r="51" spans="1:7" ht="15.75" customHeight="1" thickBot="1" x14ac:dyDescent="0.3">
      <c r="A51" s="24" t="s">
        <v>56</v>
      </c>
      <c r="B51" s="22" t="s">
        <v>31</v>
      </c>
      <c r="C51" s="3">
        <v>0</v>
      </c>
      <c r="D51" s="42"/>
    </row>
    <row r="52" spans="1:7" ht="15" customHeight="1" x14ac:dyDescent="0.25">
      <c r="A52" s="24" t="s">
        <v>32</v>
      </c>
      <c r="B52" s="22" t="s">
        <v>53</v>
      </c>
      <c r="C52" s="3">
        <f>C53+C108+C109+C110+C111+C112</f>
        <v>1501969000</v>
      </c>
    </row>
    <row r="53" spans="1:7" ht="45" customHeight="1" x14ac:dyDescent="0.25">
      <c r="A53" s="24" t="s">
        <v>77</v>
      </c>
      <c r="B53" s="22" t="s">
        <v>78</v>
      </c>
      <c r="C53" s="3">
        <f>C54+C56+C82+C102</f>
        <v>1501969000</v>
      </c>
    </row>
    <row r="54" spans="1:7" ht="30" customHeight="1" x14ac:dyDescent="0.25">
      <c r="A54" s="24" t="s">
        <v>91</v>
      </c>
      <c r="B54" s="22" t="s">
        <v>87</v>
      </c>
      <c r="C54" s="3">
        <f>C55</f>
        <v>105261400</v>
      </c>
      <c r="F54" s="29"/>
    </row>
    <row r="55" spans="1:7" ht="43.5" customHeight="1" x14ac:dyDescent="0.25">
      <c r="A55" s="24" t="s">
        <v>114</v>
      </c>
      <c r="B55" s="20" t="s">
        <v>113</v>
      </c>
      <c r="C55" s="3">
        <f>105261400</f>
        <v>105261400</v>
      </c>
      <c r="F55" s="29"/>
    </row>
    <row r="56" spans="1:7" ht="30" customHeight="1" x14ac:dyDescent="0.25">
      <c r="A56" s="24" t="s">
        <v>92</v>
      </c>
      <c r="B56" s="22" t="s">
        <v>83</v>
      </c>
      <c r="C56" s="3">
        <f>C57+C80</f>
        <v>554383500</v>
      </c>
      <c r="F56" s="29"/>
      <c r="G56" s="18"/>
    </row>
    <row r="57" spans="1:7" ht="15" customHeight="1" x14ac:dyDescent="0.25">
      <c r="A57" s="24"/>
      <c r="B57" s="20" t="s">
        <v>34</v>
      </c>
      <c r="C57" s="3">
        <f>C59+C60+C61+C62+C63+C64+C65+C66+C67+C68+C69+C70+C71+C72+C73+C74+C75+C76+C77+C78+C79</f>
        <v>554383500</v>
      </c>
      <c r="F57" s="29"/>
      <c r="G57" s="18"/>
    </row>
    <row r="58" spans="1:7" ht="15" customHeight="1" x14ac:dyDescent="0.25">
      <c r="A58" s="24"/>
      <c r="B58" s="20" t="s">
        <v>33</v>
      </c>
      <c r="C58" s="3"/>
      <c r="F58" s="29"/>
      <c r="G58" s="18"/>
    </row>
    <row r="59" spans="1:7" ht="75" customHeight="1" x14ac:dyDescent="0.25">
      <c r="A59" s="21" t="s">
        <v>94</v>
      </c>
      <c r="B59" s="20" t="s">
        <v>159</v>
      </c>
      <c r="C59" s="3">
        <v>2800000</v>
      </c>
      <c r="F59" s="29"/>
      <c r="G59" s="18"/>
    </row>
    <row r="60" spans="1:7" ht="120" customHeight="1" x14ac:dyDescent="0.25">
      <c r="A60" s="24" t="s">
        <v>93</v>
      </c>
      <c r="B60" s="20" t="s">
        <v>131</v>
      </c>
      <c r="C60" s="3">
        <v>3722000</v>
      </c>
      <c r="F60" s="29"/>
      <c r="G60" s="18"/>
    </row>
    <row r="61" spans="1:7" ht="75" customHeight="1" x14ac:dyDescent="0.25">
      <c r="A61" s="24" t="s">
        <v>93</v>
      </c>
      <c r="B61" s="20" t="s">
        <v>145</v>
      </c>
      <c r="C61" s="3">
        <v>103607100</v>
      </c>
      <c r="F61" s="29"/>
      <c r="G61" s="18"/>
    </row>
    <row r="62" spans="1:7" ht="91.5" customHeight="1" x14ac:dyDescent="0.25">
      <c r="A62" s="24" t="s">
        <v>106</v>
      </c>
      <c r="B62" s="20" t="s">
        <v>157</v>
      </c>
      <c r="C62" s="3">
        <v>10949900</v>
      </c>
      <c r="F62" s="29"/>
      <c r="G62" s="18"/>
    </row>
    <row r="63" spans="1:7" ht="75" customHeight="1" x14ac:dyDescent="0.25">
      <c r="A63" s="24" t="s">
        <v>93</v>
      </c>
      <c r="B63" s="20" t="s">
        <v>132</v>
      </c>
      <c r="C63" s="3">
        <v>51100</v>
      </c>
      <c r="F63" s="29"/>
    </row>
    <row r="64" spans="1:7" ht="75" customHeight="1" x14ac:dyDescent="0.25">
      <c r="A64" s="21" t="s">
        <v>93</v>
      </c>
      <c r="B64" s="20" t="s">
        <v>161</v>
      </c>
      <c r="C64" s="3">
        <v>314300</v>
      </c>
      <c r="F64" s="29"/>
    </row>
    <row r="65" spans="1:6" s="31" customFormat="1" ht="92.25" customHeight="1" x14ac:dyDescent="0.25">
      <c r="A65" s="21" t="s">
        <v>109</v>
      </c>
      <c r="B65" s="20" t="s">
        <v>173</v>
      </c>
      <c r="C65" s="3">
        <v>6627700</v>
      </c>
      <c r="E65" s="30"/>
      <c r="F65" s="29"/>
    </row>
    <row r="66" spans="1:6" s="31" customFormat="1" ht="90" customHeight="1" x14ac:dyDescent="0.25">
      <c r="A66" s="37" t="s">
        <v>112</v>
      </c>
      <c r="B66" s="20" t="s">
        <v>134</v>
      </c>
      <c r="C66" s="3">
        <v>1538000</v>
      </c>
      <c r="E66" s="30"/>
      <c r="F66" s="29"/>
    </row>
    <row r="67" spans="1:6" s="31" customFormat="1" ht="75" customHeight="1" x14ac:dyDescent="0.25">
      <c r="A67" s="37" t="s">
        <v>112</v>
      </c>
      <c r="B67" s="20" t="s">
        <v>135</v>
      </c>
      <c r="C67" s="3">
        <v>21010200</v>
      </c>
      <c r="E67" s="30"/>
      <c r="F67" s="29"/>
    </row>
    <row r="68" spans="1:6" s="31" customFormat="1" ht="90" customHeight="1" x14ac:dyDescent="0.25">
      <c r="A68" s="37" t="s">
        <v>112</v>
      </c>
      <c r="B68" s="20" t="s">
        <v>162</v>
      </c>
      <c r="C68" s="3">
        <v>1908600</v>
      </c>
      <c r="E68" s="30"/>
      <c r="F68" s="29"/>
    </row>
    <row r="69" spans="1:6" s="31" customFormat="1" ht="97.5" customHeight="1" x14ac:dyDescent="0.25">
      <c r="A69" s="37" t="s">
        <v>128</v>
      </c>
      <c r="B69" s="20" t="s">
        <v>163</v>
      </c>
      <c r="C69" s="3">
        <v>355900</v>
      </c>
      <c r="E69" s="30"/>
      <c r="F69" s="29"/>
    </row>
    <row r="70" spans="1:6" s="39" customFormat="1" ht="90" customHeight="1" x14ac:dyDescent="0.25">
      <c r="A70" s="37" t="s">
        <v>149</v>
      </c>
      <c r="B70" s="20" t="s">
        <v>133</v>
      </c>
      <c r="C70" s="3">
        <v>6858400</v>
      </c>
      <c r="E70" s="38"/>
      <c r="F70" s="29"/>
    </row>
    <row r="71" spans="1:6" s="39" customFormat="1" ht="75" customHeight="1" x14ac:dyDescent="0.25">
      <c r="A71" s="37" t="s">
        <v>112</v>
      </c>
      <c r="B71" s="20" t="s">
        <v>164</v>
      </c>
      <c r="C71" s="3">
        <v>1225800</v>
      </c>
      <c r="E71" s="38"/>
      <c r="F71" s="29"/>
    </row>
    <row r="72" spans="1:6" s="39" customFormat="1" ht="93" customHeight="1" x14ac:dyDescent="0.25">
      <c r="A72" s="37" t="s">
        <v>130</v>
      </c>
      <c r="B72" s="20" t="s">
        <v>146</v>
      </c>
      <c r="C72" s="3">
        <v>19639600</v>
      </c>
      <c r="E72" s="38"/>
      <c r="F72" s="29"/>
    </row>
    <row r="73" spans="1:6" s="39" customFormat="1" ht="92.25" customHeight="1" x14ac:dyDescent="0.25">
      <c r="A73" s="37" t="s">
        <v>150</v>
      </c>
      <c r="B73" s="20" t="s">
        <v>156</v>
      </c>
      <c r="C73" s="3">
        <v>35200</v>
      </c>
      <c r="E73" s="38"/>
      <c r="F73" s="29"/>
    </row>
    <row r="74" spans="1:6" s="39" customFormat="1" ht="90" x14ac:dyDescent="0.25">
      <c r="A74" s="37" t="s">
        <v>112</v>
      </c>
      <c r="B74" s="20" t="s">
        <v>160</v>
      </c>
      <c r="C74" s="3">
        <v>3197700</v>
      </c>
      <c r="E74" s="38"/>
      <c r="F74" s="29"/>
    </row>
    <row r="75" spans="1:6" s="39" customFormat="1" ht="106.5" customHeight="1" x14ac:dyDescent="0.25">
      <c r="A75" s="37" t="s">
        <v>154</v>
      </c>
      <c r="B75" s="20" t="s">
        <v>165</v>
      </c>
      <c r="C75" s="3">
        <v>6385000</v>
      </c>
      <c r="E75" s="38"/>
      <c r="F75" s="29"/>
    </row>
    <row r="76" spans="1:6" s="39" customFormat="1" ht="120" x14ac:dyDescent="0.25">
      <c r="A76" s="37" t="s">
        <v>154</v>
      </c>
      <c r="B76" s="20" t="s">
        <v>136</v>
      </c>
      <c r="C76" s="3">
        <v>29936900</v>
      </c>
      <c r="E76" s="38"/>
      <c r="F76" s="29"/>
    </row>
    <row r="77" spans="1:6" s="39" customFormat="1" ht="108.75" customHeight="1" x14ac:dyDescent="0.25">
      <c r="A77" s="37" t="s">
        <v>154</v>
      </c>
      <c r="B77" s="20" t="s">
        <v>166</v>
      </c>
      <c r="C77" s="3">
        <v>100740800</v>
      </c>
      <c r="E77" s="38"/>
      <c r="F77" s="29"/>
    </row>
    <row r="78" spans="1:6" s="39" customFormat="1" ht="150" x14ac:dyDescent="0.25">
      <c r="A78" s="37" t="s">
        <v>154</v>
      </c>
      <c r="B78" s="20" t="s">
        <v>167</v>
      </c>
      <c r="C78" s="3">
        <v>5479300</v>
      </c>
      <c r="E78" s="38"/>
      <c r="F78" s="29"/>
    </row>
    <row r="79" spans="1:6" s="39" customFormat="1" ht="90" x14ac:dyDescent="0.25">
      <c r="A79" s="37" t="s">
        <v>154</v>
      </c>
      <c r="B79" s="20" t="s">
        <v>155</v>
      </c>
      <c r="C79" s="3">
        <v>228000000</v>
      </c>
      <c r="E79" s="38"/>
      <c r="F79" s="29"/>
    </row>
    <row r="80" spans="1:6" ht="15" customHeight="1" x14ac:dyDescent="0.25">
      <c r="A80" s="25"/>
      <c r="B80" s="20" t="s">
        <v>35</v>
      </c>
      <c r="C80" s="3">
        <f>F80</f>
        <v>0</v>
      </c>
      <c r="D80" s="3">
        <f t="shared" ref="D80" si="0">I80</f>
        <v>0</v>
      </c>
      <c r="F80" s="29"/>
    </row>
    <row r="81" spans="1:6" ht="15" customHeight="1" x14ac:dyDescent="0.25">
      <c r="A81" s="24"/>
      <c r="B81" s="20" t="s">
        <v>33</v>
      </c>
      <c r="C81" s="3"/>
      <c r="F81" s="29"/>
    </row>
    <row r="82" spans="1:6" ht="30" customHeight="1" x14ac:dyDescent="0.25">
      <c r="A82" s="25" t="s">
        <v>95</v>
      </c>
      <c r="B82" s="22" t="s">
        <v>88</v>
      </c>
      <c r="C82" s="3">
        <f>C83+C98</f>
        <v>838496600</v>
      </c>
      <c r="F82" s="29"/>
    </row>
    <row r="83" spans="1:6" ht="15" customHeight="1" x14ac:dyDescent="0.25">
      <c r="A83" s="44"/>
      <c r="B83" s="20" t="s">
        <v>34</v>
      </c>
      <c r="C83" s="3">
        <f>C85+C86+C87+C88+C89+C90+C91+C92+C93+C94+C95+C96+C97</f>
        <v>836032700</v>
      </c>
      <c r="F83" s="29"/>
    </row>
    <row r="84" spans="1:6" ht="15" customHeight="1" x14ac:dyDescent="0.25">
      <c r="A84" s="25"/>
      <c r="B84" s="20" t="s">
        <v>33</v>
      </c>
      <c r="C84" s="3"/>
      <c r="F84" s="29"/>
    </row>
    <row r="85" spans="1:6" ht="129.75" customHeight="1" x14ac:dyDescent="0.25">
      <c r="A85" s="21" t="s">
        <v>96</v>
      </c>
      <c r="B85" s="20" t="s">
        <v>168</v>
      </c>
      <c r="C85" s="3">
        <v>752621000</v>
      </c>
      <c r="F85" s="29"/>
    </row>
    <row r="86" spans="1:6" ht="122.25" customHeight="1" x14ac:dyDescent="0.25">
      <c r="A86" s="24" t="s">
        <v>96</v>
      </c>
      <c r="B86" s="20" t="s">
        <v>169</v>
      </c>
      <c r="C86" s="3">
        <v>55308800</v>
      </c>
      <c r="F86" s="29"/>
    </row>
    <row r="87" spans="1:6" ht="120" customHeight="1" x14ac:dyDescent="0.25">
      <c r="A87" s="24" t="s">
        <v>96</v>
      </c>
      <c r="B87" s="20" t="s">
        <v>147</v>
      </c>
      <c r="C87" s="3">
        <v>166200</v>
      </c>
      <c r="F87" s="29"/>
    </row>
    <row r="88" spans="1:6" ht="80.25" customHeight="1" x14ac:dyDescent="0.25">
      <c r="A88" s="24" t="s">
        <v>96</v>
      </c>
      <c r="B88" s="20" t="s">
        <v>148</v>
      </c>
      <c r="C88" s="3">
        <v>1902300</v>
      </c>
      <c r="F88" s="29"/>
    </row>
    <row r="89" spans="1:6" ht="166.5" customHeight="1" x14ac:dyDescent="0.25">
      <c r="A89" s="24" t="s">
        <v>96</v>
      </c>
      <c r="B89" s="20" t="s">
        <v>137</v>
      </c>
      <c r="C89" s="3">
        <v>1109500</v>
      </c>
      <c r="F89" s="29"/>
    </row>
    <row r="90" spans="1:6" ht="105" customHeight="1" x14ac:dyDescent="0.25">
      <c r="A90" s="24" t="s">
        <v>96</v>
      </c>
      <c r="B90" s="20" t="s">
        <v>138</v>
      </c>
      <c r="C90" s="3">
        <v>319400</v>
      </c>
      <c r="F90" s="29"/>
    </row>
    <row r="91" spans="1:6" ht="75" customHeight="1" x14ac:dyDescent="0.25">
      <c r="A91" s="24" t="s">
        <v>96</v>
      </c>
      <c r="B91" s="20" t="s">
        <v>139</v>
      </c>
      <c r="C91" s="3">
        <v>7978900</v>
      </c>
      <c r="F91" s="29"/>
    </row>
    <row r="92" spans="1:6" ht="168" customHeight="1" x14ac:dyDescent="0.25">
      <c r="A92" s="24" t="s">
        <v>96</v>
      </c>
      <c r="B92" s="20" t="s">
        <v>140</v>
      </c>
      <c r="C92" s="3">
        <v>3500</v>
      </c>
      <c r="F92" s="29"/>
    </row>
    <row r="93" spans="1:6" ht="105" customHeight="1" x14ac:dyDescent="0.25">
      <c r="A93" s="24" t="s">
        <v>96</v>
      </c>
      <c r="B93" s="20" t="s">
        <v>141</v>
      </c>
      <c r="C93" s="3">
        <v>4822400</v>
      </c>
      <c r="F93" s="29"/>
    </row>
    <row r="94" spans="1:6" ht="90" customHeight="1" x14ac:dyDescent="0.25">
      <c r="A94" s="24" t="s">
        <v>96</v>
      </c>
      <c r="B94" s="20" t="s">
        <v>142</v>
      </c>
      <c r="C94" s="3">
        <v>85600</v>
      </c>
      <c r="F94" s="29"/>
    </row>
    <row r="95" spans="1:6" ht="105" customHeight="1" x14ac:dyDescent="0.25">
      <c r="A95" s="24" t="s">
        <v>96</v>
      </c>
      <c r="B95" s="20" t="s">
        <v>170</v>
      </c>
      <c r="C95" s="3">
        <v>451800</v>
      </c>
      <c r="F95" s="29"/>
    </row>
    <row r="96" spans="1:6" ht="93" customHeight="1" x14ac:dyDescent="0.25">
      <c r="A96" s="21" t="s">
        <v>97</v>
      </c>
      <c r="B96" s="20" t="s">
        <v>171</v>
      </c>
      <c r="C96" s="3">
        <v>9731000</v>
      </c>
      <c r="F96" s="29"/>
    </row>
    <row r="97" spans="1:6" ht="135.75" customHeight="1" x14ac:dyDescent="0.25">
      <c r="A97" s="24" t="s">
        <v>98</v>
      </c>
      <c r="B97" s="20" t="s">
        <v>143</v>
      </c>
      <c r="C97" s="3">
        <v>1532300</v>
      </c>
      <c r="F97" s="29"/>
    </row>
    <row r="98" spans="1:6" ht="15" customHeight="1" x14ac:dyDescent="0.25">
      <c r="A98" s="37"/>
      <c r="B98" s="20" t="s">
        <v>35</v>
      </c>
      <c r="C98" s="3">
        <f>C100+C101</f>
        <v>2463900</v>
      </c>
      <c r="F98" s="29"/>
    </row>
    <row r="99" spans="1:6" ht="15" customHeight="1" x14ac:dyDescent="0.25">
      <c r="A99" s="25"/>
      <c r="B99" s="20" t="s">
        <v>33</v>
      </c>
      <c r="C99" s="3"/>
      <c r="F99" s="29"/>
    </row>
    <row r="100" spans="1:6" ht="105" customHeight="1" x14ac:dyDescent="0.25">
      <c r="A100" s="24" t="s">
        <v>111</v>
      </c>
      <c r="B100" s="20" t="s">
        <v>144</v>
      </c>
      <c r="C100" s="3">
        <v>1700</v>
      </c>
      <c r="F100" s="29"/>
    </row>
    <row r="101" spans="1:6" ht="105" customHeight="1" x14ac:dyDescent="0.25">
      <c r="A101" s="25" t="s">
        <v>151</v>
      </c>
      <c r="B101" s="20" t="s">
        <v>172</v>
      </c>
      <c r="C101" s="3">
        <v>2462200</v>
      </c>
      <c r="F101" s="29"/>
    </row>
    <row r="102" spans="1:6" ht="15" customHeight="1" x14ac:dyDescent="0.25">
      <c r="A102" s="25" t="s">
        <v>99</v>
      </c>
      <c r="B102" s="25" t="s">
        <v>52</v>
      </c>
      <c r="C102" s="3">
        <f>C103+C106</f>
        <v>3827500</v>
      </c>
      <c r="F102" s="29"/>
    </row>
    <row r="103" spans="1:6" ht="15" customHeight="1" x14ac:dyDescent="0.25">
      <c r="A103" s="24"/>
      <c r="B103" s="43" t="s">
        <v>34</v>
      </c>
      <c r="C103" s="3">
        <f>C105</f>
        <v>3827500</v>
      </c>
      <c r="F103" s="29"/>
    </row>
    <row r="104" spans="1:6" ht="15" customHeight="1" x14ac:dyDescent="0.25">
      <c r="A104" s="24"/>
      <c r="B104" s="43" t="s">
        <v>33</v>
      </c>
      <c r="C104" s="3"/>
      <c r="F104" s="29"/>
    </row>
    <row r="105" spans="1:6" ht="90" customHeight="1" x14ac:dyDescent="0.25">
      <c r="A105" s="24" t="s">
        <v>100</v>
      </c>
      <c r="B105" s="20" t="s">
        <v>158</v>
      </c>
      <c r="C105" s="3">
        <v>3827500</v>
      </c>
      <c r="F105" s="29"/>
    </row>
    <row r="106" spans="1:6" ht="15" customHeight="1" x14ac:dyDescent="0.25">
      <c r="A106" s="22"/>
      <c r="B106" s="20" t="s">
        <v>35</v>
      </c>
      <c r="C106" s="3">
        <f>C107</f>
        <v>0</v>
      </c>
      <c r="F106" s="29"/>
    </row>
    <row r="107" spans="1:6" ht="15" customHeight="1" x14ac:dyDescent="0.25">
      <c r="A107" s="22"/>
      <c r="B107" s="20" t="s">
        <v>33</v>
      </c>
      <c r="C107" s="3"/>
      <c r="F107" s="29"/>
    </row>
    <row r="108" spans="1:6" ht="30" customHeight="1" x14ac:dyDescent="0.25">
      <c r="A108" s="25" t="s">
        <v>101</v>
      </c>
      <c r="B108" s="20" t="s">
        <v>102</v>
      </c>
      <c r="C108" s="3">
        <v>0</v>
      </c>
      <c r="F108" s="29"/>
    </row>
    <row r="109" spans="1:6" ht="30" customHeight="1" x14ac:dyDescent="0.25">
      <c r="A109" s="25" t="s">
        <v>103</v>
      </c>
      <c r="B109" s="20" t="s">
        <v>104</v>
      </c>
      <c r="C109" s="3">
        <v>0</v>
      </c>
      <c r="F109" s="29"/>
    </row>
    <row r="110" spans="1:6" ht="15" customHeight="1" x14ac:dyDescent="0.25">
      <c r="A110" s="25" t="s">
        <v>57</v>
      </c>
      <c r="B110" s="20" t="s">
        <v>36</v>
      </c>
      <c r="C110" s="3">
        <v>0</v>
      </c>
      <c r="F110" s="29"/>
    </row>
    <row r="111" spans="1:6" ht="87.75" customHeight="1" x14ac:dyDescent="0.25">
      <c r="A111" s="25" t="s">
        <v>89</v>
      </c>
      <c r="B111" s="20" t="s">
        <v>90</v>
      </c>
      <c r="C111" s="3">
        <v>0</v>
      </c>
      <c r="F111" s="29"/>
    </row>
    <row r="112" spans="1:6" ht="45" customHeight="1" x14ac:dyDescent="0.25">
      <c r="A112" s="25" t="s">
        <v>50</v>
      </c>
      <c r="B112" s="20" t="s">
        <v>51</v>
      </c>
      <c r="C112" s="3">
        <v>0</v>
      </c>
      <c r="F112" s="29"/>
    </row>
    <row r="113" spans="1:6" ht="15" customHeight="1" x14ac:dyDescent="0.25">
      <c r="A113" s="47" t="s">
        <v>37</v>
      </c>
      <c r="B113" s="48"/>
      <c r="C113" s="3">
        <f>C52+C7</f>
        <v>2406339593.2635527</v>
      </c>
      <c r="F113" s="29"/>
    </row>
    <row r="114" spans="1:6" x14ac:dyDescent="0.25">
      <c r="C114" s="33"/>
    </row>
    <row r="115" spans="1:6" x14ac:dyDescent="0.25">
      <c r="C115" s="4"/>
    </row>
    <row r="116" spans="1:6" x14ac:dyDescent="0.25">
      <c r="C116" s="33"/>
    </row>
    <row r="117" spans="1:6" x14ac:dyDescent="0.25">
      <c r="C117" s="34"/>
    </row>
    <row r="120" spans="1:6" x14ac:dyDescent="0.25">
      <c r="C120" s="33"/>
      <c r="D120" s="33" t="e">
        <f>D113+D12</f>
        <v>#REF!</v>
      </c>
    </row>
  </sheetData>
  <mergeCells count="2">
    <mergeCell ref="A3:C3"/>
    <mergeCell ref="A113:B113"/>
  </mergeCells>
  <printOptions horizontalCentered="1"/>
  <pageMargins left="1.3779527559055118" right="0.39370078740157483" top="0.39370078740157483" bottom="0.78740157480314965" header="0" footer="0"/>
  <pageSetup paperSize="9" scale="64" firstPageNumber="10" fitToHeight="0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Диана А</cp:lastModifiedBy>
  <cp:lastPrinted>2024-11-01T06:21:27Z</cp:lastPrinted>
  <dcterms:created xsi:type="dcterms:W3CDTF">2009-01-12T03:44:46Z</dcterms:created>
  <dcterms:modified xsi:type="dcterms:W3CDTF">2024-11-01T06:21:33Z</dcterms:modified>
</cp:coreProperties>
</file>